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bookViews>
  <sheets>
    <sheet name="招商工作经费" sheetId="1" r:id="rId1"/>
    <sheet name="出口食品农产品(蔬菜)安全示范区建设" sheetId="4" r:id="rId2"/>
    <sheet name="蔬菜基地保险保费补贴" sheetId="5" r:id="rId3"/>
    <sheet name="璧山农业科技产学研平台建设项目经费" sheetId="6" r:id="rId4"/>
    <sheet name="安全维稳工作经费" sheetId="7" r:id="rId5"/>
    <sheet name="渝西研发中心运行经费" sheetId="8" r:id="rId6"/>
    <sheet name="蔬菜基地保险保费补贴2" sheetId="9" r:id="rId7"/>
    <sheet name="绿色蔬菜种植推广项目经费" sheetId="10" r:id="rId8"/>
    <sheet name="安排资金用于兑现青岛富易达包装科技有限公司优惠政策" sheetId="11" r:id="rId9"/>
    <sheet name="安排农业园区收回未使用的中央及市级产业发展项目资金" sheetId="12" r:id="rId10"/>
    <sheet name="璧财农便 2020 69号安排2020年中央农业生产发展资金" sheetId="13" r:id="rId11"/>
    <sheet name="安排2020年中央农业生产发展资金　优势主导产业（蔬菜）" sheetId="14" r:id="rId12"/>
    <sheet name="璧财债务【2021】154号重新安排蔬菜资金项目" sheetId="15" r:id="rId13"/>
    <sheet name="Sheet2" sheetId="2" r:id="rId14"/>
    <sheet name="Sheet3" sheetId="3" r:id="rId15"/>
  </sheets>
  <calcPr calcId="145621"/>
</workbook>
</file>

<file path=xl/calcChain.xml><?xml version="1.0" encoding="utf-8"?>
<calcChain xmlns="http://schemas.openxmlformats.org/spreadsheetml/2006/main">
  <c r="H6" i="15" l="1"/>
  <c r="J6" i="15"/>
  <c r="I10" i="15"/>
  <c r="I11" i="15"/>
  <c r="I12" i="15"/>
  <c r="I13" i="15"/>
  <c r="G14" i="15"/>
  <c r="I14" i="15" s="1"/>
  <c r="I15" i="15"/>
  <c r="I16" i="15"/>
  <c r="H6" i="14"/>
  <c r="J6" i="14"/>
  <c r="H3" i="14" s="1"/>
  <c r="I10" i="14"/>
  <c r="G11" i="14"/>
  <c r="I11" i="14"/>
  <c r="I12" i="14"/>
  <c r="I13" i="14"/>
  <c r="I14" i="14"/>
  <c r="I15" i="14"/>
  <c r="H6" i="13"/>
  <c r="J6" i="13"/>
  <c r="H3" i="13" s="1"/>
  <c r="I10" i="13"/>
  <c r="I11" i="13"/>
  <c r="G12" i="13"/>
  <c r="I12" i="13"/>
  <c r="I13" i="13"/>
  <c r="I14" i="13"/>
  <c r="I15" i="13"/>
  <c r="H6" i="12"/>
  <c r="J6" i="12"/>
  <c r="H3" i="12" s="1"/>
  <c r="I10" i="12"/>
  <c r="I11" i="12"/>
  <c r="I12" i="12"/>
  <c r="I13" i="12"/>
  <c r="I14" i="12"/>
  <c r="I15" i="12"/>
  <c r="I16" i="12"/>
  <c r="I17" i="12"/>
  <c r="I18" i="12"/>
  <c r="I19" i="12"/>
  <c r="H6" i="11"/>
  <c r="J6" i="11"/>
  <c r="H3" i="11" s="1"/>
  <c r="I10" i="11"/>
  <c r="I11" i="11"/>
  <c r="I12" i="11"/>
  <c r="I13" i="11"/>
  <c r="I14" i="11"/>
  <c r="I17" i="10"/>
  <c r="I16" i="10"/>
  <c r="I15" i="10"/>
  <c r="I14" i="10"/>
  <c r="I13" i="10"/>
  <c r="I12" i="10"/>
  <c r="I11" i="10"/>
  <c r="I10" i="10"/>
  <c r="H6" i="10"/>
  <c r="J6" i="10" s="1"/>
  <c r="H3" i="10" s="1"/>
  <c r="I19" i="9"/>
  <c r="I18" i="9"/>
  <c r="I17" i="9"/>
  <c r="I16" i="9"/>
  <c r="I15" i="9"/>
  <c r="I14" i="9"/>
  <c r="I13" i="9"/>
  <c r="I12" i="9"/>
  <c r="I11" i="9"/>
  <c r="I10" i="9"/>
  <c r="H6" i="9"/>
  <c r="J6" i="9" s="1"/>
  <c r="H3" i="9" s="1"/>
  <c r="I15" i="8"/>
  <c r="I14" i="8"/>
  <c r="I13" i="8"/>
  <c r="I12" i="8"/>
  <c r="I11" i="8"/>
  <c r="I10" i="8"/>
  <c r="J6" i="8"/>
  <c r="H3" i="8" s="1"/>
  <c r="H6" i="8"/>
  <c r="I15" i="7"/>
  <c r="I14" i="7"/>
  <c r="I13" i="7"/>
  <c r="I12" i="7"/>
  <c r="I11" i="7"/>
  <c r="I10" i="7"/>
  <c r="H6" i="7"/>
  <c r="J6" i="7" s="1"/>
  <c r="H3" i="7" s="1"/>
  <c r="I15" i="6"/>
  <c r="I14" i="6"/>
  <c r="I13" i="6"/>
  <c r="I12" i="6"/>
  <c r="I11" i="6"/>
  <c r="I10" i="6"/>
  <c r="H6" i="6"/>
  <c r="J6" i="6" s="1"/>
  <c r="H3" i="6" s="1"/>
  <c r="I17" i="5"/>
  <c r="I16" i="5"/>
  <c r="I15" i="5"/>
  <c r="I14" i="5"/>
  <c r="I13" i="5"/>
  <c r="I12" i="5"/>
  <c r="I11" i="5"/>
  <c r="I10" i="5"/>
  <c r="H6" i="5"/>
  <c r="J6" i="5" s="1"/>
  <c r="H3" i="5" s="1"/>
  <c r="I14" i="4"/>
  <c r="I13" i="4"/>
  <c r="I12" i="4"/>
  <c r="I11" i="4"/>
  <c r="I10" i="4"/>
  <c r="H6" i="4"/>
  <c r="J6" i="4" s="1"/>
  <c r="H3" i="4" s="1"/>
  <c r="H3" i="15" l="1"/>
  <c r="I19" i="1"/>
  <c r="I18" i="1"/>
  <c r="I17" i="1"/>
  <c r="I16" i="1"/>
  <c r="I15" i="1"/>
  <c r="I14" i="1"/>
  <c r="I13" i="1"/>
  <c r="I12" i="1"/>
  <c r="I11" i="1"/>
  <c r="I10" i="1"/>
  <c r="H6" i="1"/>
  <c r="J6" i="1" s="1"/>
  <c r="H3" i="1" s="1"/>
</calcChain>
</file>

<file path=xl/sharedStrings.xml><?xml version="1.0" encoding="utf-8"?>
<sst xmlns="http://schemas.openxmlformats.org/spreadsheetml/2006/main" count="777" uniqueCount="189">
  <si>
    <t>璧山区2021年度项目支出绩效自评表</t>
  </si>
  <si>
    <t>项目名称</t>
  </si>
  <si>
    <t>自评总分</t>
  </si>
  <si>
    <t>等级</t>
  </si>
  <si>
    <t>优</t>
  </si>
  <si>
    <t>实施单位</t>
  </si>
  <si>
    <t>重庆璧山国家农业科技园区管委会</t>
  </si>
  <si>
    <t>主管部门</t>
  </si>
  <si>
    <t>重庆璧山国家农业科技园区管理委员会</t>
  </si>
  <si>
    <t>填表人</t>
  </si>
  <si>
    <t>刘会
杨罡</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</si>
  <si>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</si>
  <si>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</si>
  <si>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</si>
  <si>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</si>
  <si>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</si>
  <si>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</si>
  <si>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</si>
  <si>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</si>
  <si>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</si>
  <si>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</si>
  <si>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</si>
  <si>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现代农业招商是农业发展提质增效的重要途径，通过引进外来资金和技术可以提高全区现代农业发展水平，在种植、养殖上坚持生态优先、绿色发展。2021年计划推荐投资信息10条、新开工农业招商项目2人、完成现代农业招商投资2亿元、建成农业招商项目2个。需要招商经费保障商宣传资料设计印刷（2000份）、外出考察、客商接待费用、顾问咨询、对外宣传展示等，保证按时完成区委、区政府工作目标任务。</t>
  </si>
  <si>
    <t>现代农业招商是农业发展提质增效的重要途径，通过引进外来资金和技术可以提高全区现代农业发展水平，在种植、养殖上坚持生态优先、绿色发展。2021年计划推荐投资信息32条、新开工农业招商项目2人、完成现代农业招商投资6亿元、建成农业招商项目3个。需要招商经费保障商宣传资料设计印刷（2000份）、外出考察、客商接待费用、顾问咨询、对外宣传展示等，保证按时完成区委、区政府工作目标任务。</t>
  </si>
  <si>
    <t>绩
效
指
标</t>
  </si>
  <si>
    <t>指标名称</t>
  </si>
  <si>
    <t>计量单位</t>
  </si>
  <si>
    <t>指标性质</t>
  </si>
  <si>
    <t>年度指标值</t>
  </si>
  <si>
    <t>全年完成值</t>
  </si>
  <si>
    <t>得分系数（%）</t>
  </si>
  <si>
    <t>指标权重（分）</t>
  </si>
  <si>
    <t>指标得分（分）</t>
  </si>
  <si>
    <t>偏差原因分析及改进措施</t>
  </si>
  <si>
    <t>向其他招商职能部门推荐投资信息</t>
  </si>
  <si>
    <t>条</t>
  </si>
  <si>
    <t>≥</t>
  </si>
  <si>
    <t>新开工农业招商项目</t>
  </si>
  <si>
    <t>个</t>
  </si>
  <si>
    <t>=</t>
  </si>
  <si>
    <t>完成现代农业招商项目投资</t>
  </si>
  <si>
    <t>亿元</t>
  </si>
  <si>
    <t>建成现代农业招商项目</t>
  </si>
  <si>
    <t>现代农业招商合同履约率</t>
  </si>
  <si>
    <t>%</t>
  </si>
  <si>
    <t>项目完成及时率</t>
  </si>
  <si>
    <t>增加农业产值</t>
  </si>
  <si>
    <t>带动劳动就业</t>
  </si>
  <si>
    <t>人</t>
  </si>
  <si>
    <t>农村环境美化情况</t>
  </si>
  <si>
    <t>无</t>
  </si>
  <si>
    <t>好</t>
  </si>
  <si>
    <t>服务对象对营商环境的满意度</t>
  </si>
  <si>
    <t>备注</t>
  </si>
  <si>
    <t>招商工作经费</t>
    <phoneticPr fontId="4" type="noConversion"/>
  </si>
  <si>
    <t>刘会
何孔勇</t>
  </si>
  <si>
    <t>根据区政府批示和区财政局文件，每年安排45万元资金用于出口食品农产品（蔬菜）安全示范区建设购买服务。项目主要围绕出口示范基地建设、品牌创建、标准化建设等内容开展相关工作，2021年度，按月拨付中介费用，强化出口示范区管理，通过示范区年度考核；发挥示范区作用，推动蔬菜质量提升，年度抽检合格达到97%以上；依托示范区，推动蔬菜对外出口</t>
  </si>
  <si>
    <t>2021年度使用项目资金297614元，项目主要围绕出口示范基地建设、品牌创建、标准化建设等内容开展相关工作，2021年度，委托中介提供工作服务人次数达7人，配合市级、农业部抽检达6次，年度抽检合格达到97%以上；依托示范区，推动蔬菜对外出口</t>
  </si>
  <si>
    <t>委托中介提供工作的服务人次数</t>
  </si>
  <si>
    <t>人次</t>
  </si>
  <si>
    <t>配合市级、农业部抽检次数</t>
  </si>
  <si>
    <t>次数</t>
  </si>
  <si>
    <t>委托业务开展质量合格率</t>
  </si>
  <si>
    <t>年出口产值</t>
  </si>
  <si>
    <t>万元</t>
  </si>
  <si>
    <t>服务群众满意度</t>
  </si>
  <si>
    <t>出口食品农产品(蔬菜)安全示范区建设</t>
    <phoneticPr fontId="4" type="noConversion"/>
  </si>
  <si>
    <t>根据2020年区政府对蔬菜保险工作调整方案的批示精神，同意将财政补助70%调整为财政补助90%。具体险种保费和保额调整如下：蔬菜自然灾害种植险保费调整为保额1200/亩，费率8%；蔬菜设施财产综合保险蔬菜大棚调整为30元/平方米，彩钢棚、连栋薄膜温室大棚150元/平方米，费率1%；蔬菜价格保险、蔬菜雇主责任保险以2018年蔬菜保险方案中确定保额不变。此次蔬菜保险项目方案调整后，承保过程需确保财政补助部分不突破140万元。2021年度，有效保障蔬菜企业在遭受自然灾害、发生雇工意外和市场价格较大波动情况下，通过保险理赔减少损失，具备较快恢复生产的能力。</t>
  </si>
  <si>
    <t>根据2020年区政府对蔬菜保险工作调整方案的批示精神，同意将财政补助70%调整为财政补助90%。2021年度承保自然灾害补助面积达3588.66亩。承保设施保险面积达22.39万平方米，雇主责任险保险面积达2590.28亩，承保价格保险面积达2200亩，保险立案补偿率达100%，提高企业抗风险能力。</t>
  </si>
  <si>
    <t>承保自然灾害补助面积</t>
  </si>
  <si>
    <t>亩</t>
  </si>
  <si>
    <t>≤</t>
  </si>
  <si>
    <t>承保设施保险面积</t>
  </si>
  <si>
    <t>万平方米</t>
  </si>
  <si>
    <t>雇主责任险保险面积</t>
  </si>
  <si>
    <t>承保价格保险面积</t>
  </si>
  <si>
    <t>保险立案理赔率</t>
  </si>
  <si>
    <t>年度投保工作完成时间</t>
  </si>
  <si>
    <t>12月内</t>
  </si>
  <si>
    <t>企业抗风险能力提升情况</t>
  </si>
  <si>
    <t>蔬菜基地保险保费补贴</t>
    <phoneticPr fontId="4" type="noConversion"/>
  </si>
  <si>
    <t>附件1</t>
  </si>
  <si>
    <t>2021年，计划与市农科院、重庆西南大学、重庆师范大学及其他科研院所合作，开展五大系统建设中土壤改良、质量管控示范点建设、新技术应用等项目科研及技术合作。目前已签订协议1个（农科院）、在谈2个（西南大学、重师）。推动产学研项目发展。</t>
  </si>
  <si>
    <t>启动示范点建设</t>
  </si>
  <si>
    <t>资金使用规范率</t>
  </si>
  <si>
    <t>推动产学研项目数</t>
  </si>
  <si>
    <t>产学研深入发展情况</t>
  </si>
  <si>
    <t>良</t>
  </si>
  <si>
    <t>合作业务开展质量合格率</t>
  </si>
  <si>
    <t>璧山农业科技产学研平台建设项目经费</t>
    <phoneticPr fontId="4" type="noConversion"/>
  </si>
  <si>
    <t>刘会
牟春</t>
  </si>
  <si>
    <t>根据重庆市璧山区安全生产委员会办公室关于印发《璧山区安全生产专项整治三年行动任务清单》的通知（璧山安办[2020]34号）要求，全面开展本领域安全生产突出问题和风险排查，加大专项整治攻坚力度，努力提高全区安全生产治理水平。2021年度，加强安全生产法律、法规及相关政策宣传教育和安全监管；配备必要地应急救援器材、设备和现场作业人员安全防护物品。安全技能培训及进行应急救援演练；购买社会化咨询服务。</t>
  </si>
  <si>
    <t>根据重庆市璧山区安全生产委员会办公室关于印发《璧山区安全生产专项整治三年行动任务清单》的通知（璧山安办[2020]34号）要求，全面开展本领域安全生产突出问题和风险排查，加大专项整治攻坚力度，努力提高全区安全生产治理水平。2021年度，印发安全生产宣传资料5000分，开展安全培训1次，严格企业落实安全生产主体责任。</t>
  </si>
  <si>
    <t>印发安全生产宣传资料</t>
  </si>
  <si>
    <t>份</t>
  </si>
  <si>
    <t>开展安全培训</t>
  </si>
  <si>
    <t>次</t>
  </si>
  <si>
    <t>安全生产巡查工作开展频次</t>
  </si>
  <si>
    <t>月/次</t>
  </si>
  <si>
    <t>组织安全生产演练次数</t>
  </si>
  <si>
    <t>严格企业落实安全生产主体责任情况</t>
  </si>
  <si>
    <t>事故发生数量</t>
  </si>
  <si>
    <t>件</t>
  </si>
  <si>
    <t>安全维稳工作经费</t>
    <phoneticPr fontId="4" type="noConversion"/>
  </si>
  <si>
    <t>2021年，计划与渝西签订实施协议，补助100万元，要求其服务璧山蔬菜产业发展需要，完成“年引进示范种植蔬菜新品种150个以上，示范、转化新技术5-8项；开展成果展示、交流观摩会2次以上；开展技术培训300人次以上”等工作任务</t>
  </si>
  <si>
    <t>2021年完成与渝西签订实施协议，补助100万元，要求其服务璧山蔬菜产业发展需要，年引进示范种植蔬菜新品种达164个，示范、转化新技术5项；开展技术培训交流至少8次；促进蔬菜种植面积5000亩。</t>
  </si>
  <si>
    <t>蔬菜新品种引进数量</t>
  </si>
  <si>
    <t>新技术试验、转化示范数量</t>
  </si>
  <si>
    <t>项</t>
  </si>
  <si>
    <t>开展技术培训交流场次</t>
  </si>
  <si>
    <t>提升蔬菜种植效益</t>
  </si>
  <si>
    <t>促进蔬菜种植面积</t>
  </si>
  <si>
    <t>渝西研发中心运行经费</t>
    <phoneticPr fontId="4" type="noConversion"/>
  </si>
  <si>
    <t>2021年度，上半年开展价格保险，预计支付40万补助；下半年开展蔬菜自然灾害保险、价格险、雇工人员保险和设施保险，预计支付补助60万元；年支付补助100万元，提高企业抗风险能力，提高应对自然灾害能力。</t>
  </si>
  <si>
    <t>2021年度，完成上半年蔬菜四大险种保险工作，提高企业抗风险能力，提高应对自然灾害能力。完成承保自然灾害补助面积不超过4000亩，完成承保设施保险面积不超过40万平米，承保雇主责任面积达5180.57亩，承保价格保险面积达3742亩，提升企业抗风险能力。</t>
  </si>
  <si>
    <t>承保雇主责任面积</t>
  </si>
  <si>
    <t>政府补贴保费比例</t>
  </si>
  <si>
    <t>政府补贴保费额度</t>
  </si>
  <si>
    <t>12月底完成年度投保额</t>
  </si>
  <si>
    <t>企业抗风险能力提升度</t>
  </si>
  <si>
    <t>2021年根据菜园建规划，拟实施30000亩次示范种植。项目用于实施建设绿色防控网络/新型生物农药和肥料的补助,实施绿色种植推广面积1000亩；建设示范点3-5个；开展技术交流会2次以上</t>
  </si>
  <si>
    <t>2021年根据菜园建规划，拟实施30000亩次示范种植。项目用于实施建设绿色防控网络/新型生物农药和肥料的补助,实施绿色种植推广面积1000亩；建设示范点5个；开展技术交流会3次，提高对绿色种植认知度。</t>
  </si>
  <si>
    <t>实施绿色种植推广面积</t>
  </si>
  <si>
    <t>建设示范点</t>
  </si>
  <si>
    <t>[ ]</t>
  </si>
  <si>
    <t>3,5</t>
  </si>
  <si>
    <t>开展技术交流会场次</t>
  </si>
  <si>
    <t>示范点建设质量合格率</t>
  </si>
  <si>
    <t>绿色种植每亩补助金额</t>
  </si>
  <si>
    <t>元</t>
  </si>
  <si>
    <t>亩增加蔬菜产值</t>
  </si>
  <si>
    <t>对绿色种植认知度提升情况</t>
  </si>
  <si>
    <t>有效增加</t>
  </si>
  <si>
    <t>绿色蔬菜种植推广项目经费</t>
    <phoneticPr fontId="4" type="noConversion"/>
  </si>
  <si>
    <t>蔬菜基地保险保费补贴</t>
    <phoneticPr fontId="4" type="noConversion"/>
  </si>
  <si>
    <t>受助企业满意度</t>
  </si>
  <si>
    <t>补助资金及时到位率</t>
  </si>
  <si>
    <t>促进企业健康发展</t>
  </si>
  <si>
    <t>补助资金使用规范率</t>
  </si>
  <si>
    <t>补助企业数量</t>
  </si>
  <si>
    <t>区政府2020年第99次常务会议研究同意，履行解除协议约定，兑现重庆大蓄科技有限公司产业发展资金1555.3065万元。
区财政局以璧财非税便【2021】1号文报区政府同意后，明确兑现的资金来源为大路街道承担155.53062万元，国家农业科技园区承担777.65325万元，区财政承担622.1226万元。本次绩效涵盖园区和区财政承担两部分，由国家农业科技园区进行兑现。补助企业1个，促进企业健康发展。</t>
  </si>
  <si>
    <t>2018年7月6日，重庆璧山国家农业科技园区管委会与青岛富易达包装科技有限公司（简称“青岛富易达公司”）签订《投资合同》和《补充协议》，双方协议约定青岛富易达公司在璧山国家农业科技园区大路道口投资建设可降解农膜生产线项目。因规划调整，该项目搬迁至璧山高新区，原合同终止履行。2019年区政府78次常务会议同意后，双方签订了《解除协议》。《解除协议》约定，“以2017年重庆富易达科技有限公司上交税收为基数。青岛富易达公司(含下属关联企业：重庆富易达科技有限公司、重庆大蓄科技有限公司、重庆骏宽科技有限公司和重庆富利达包装印务有限公司）2018年、2019年两年在璧山区缴纳的增值税、企业所得税超出2017年基数税收的区内分成部分，由重庆璧山国家农业科技园区管委会通过产业发展资金等额拨付给乙方公司，用于支持企业发展”。
2019年11月青岛富易达公司与璧山高新区签订了投资合同。可降解农膜项目的引进有利于富易达区域总部的建立、关联企业的引入，项目预计年产值3亿元以上，将新增就业500人，且能支持专利和上市公司可持续发展壮大。项目主体在疫情期间发挥作用赠送了璧山区自产充电宝500个。项目主体也配合政府规划进行，实现原区域大健康规划正常推进。
区政府2020年第99次常务会议研究同意，履行解除协议约定，兑现重庆大蓄科技有限公司产业发展资金1555.3065万元。
区财政局以璧财非税便【2021】1号文报区政府同意后，明确兑现的资金来源为大路街道承担155.53062万元，国家农业科技园区承担777.65325万元，区财政承担622.1226万元。本次绩效涵盖园区和区财政承担两部分，由国家农业科技园区进行兑现。</t>
  </si>
  <si>
    <t>安排资金用于兑现青岛富易达包装科技有限公司优惠政策</t>
    <phoneticPr fontId="4" type="noConversion"/>
  </si>
  <si>
    <t>＞</t>
  </si>
  <si>
    <t>服务满意度</t>
  </si>
  <si>
    <t>有效提升项目涉及区域设施面积</t>
  </si>
  <si>
    <t>协助完成年度蔬菜考核</t>
  </si>
  <si>
    <t>项目实施、结算时效要求</t>
  </si>
  <si>
    <t>完成支付总额</t>
  </si>
  <si>
    <t>工程质量达到质量要求</t>
  </si>
  <si>
    <t>米</t>
  </si>
  <si>
    <t>蔬菜生产便道里程</t>
  </si>
  <si>
    <t>㎡</t>
  </si>
  <si>
    <t>蔬菜处理场（车间）面积</t>
  </si>
  <si>
    <t>建设蔬菜大棚面积</t>
  </si>
  <si>
    <t>补助资金支持项目个数</t>
  </si>
  <si>
    <t>2021年度，按照菜园建设及园区年度蔬菜保供目标要求，农业园区计划利用结余上级资金对基础设施和生产设施进行完善，因前期已申报并通过评审项目20个，因工期要求，目前大部分已开工正在实施，年内所有项目均能完工且验收合格，现申请追加所有20项目财政补助资金指标。实现既定目标，保障蔬菜保供产量达年产75万吨；完成20个蔬菜产业项目；蔬菜处理厂车间面积达2200㎡，完成结转支付资金524.5万元。</t>
  </si>
  <si>
    <t>2021年度，按照菜园建设及园区年度蔬菜保供目标要求，农业园区计划利用结余上级资金对基础设施和生产设施进行完善，因前期已申报并通过评审项目20个，因工期要求，目前大部分已开工正在实施，年内所有项目均能完工且验收合格，现申请追加所有20项目财政补助资金指标。实现既定目标，保障蔬菜保供产量达年产75万吨；完成20个蔬菜产业项目；完成结转支付资金524.5万元.</t>
  </si>
  <si>
    <t>安排农业园区收回未使用的中央及市级产业发展项目资金（园区蔬菜产业基础设施建设）</t>
    <phoneticPr fontId="4" type="noConversion"/>
  </si>
  <si>
    <t xml:space="preserve">化肥、农药使用量降幅 </t>
  </si>
  <si>
    <t>开展技术培训场次</t>
  </si>
  <si>
    <t>项目总投入财政资金</t>
  </si>
  <si>
    <t>吨</t>
  </si>
  <si>
    <t>采购生物绿僵菌吨数</t>
  </si>
  <si>
    <t>采购生物有机肥吨量</t>
  </si>
  <si>
    <t>实施面积</t>
  </si>
  <si>
    <t>2021年度，重点是规模以上的蔬菜企业，示范辐射区域为1000亩。主要绩效指标是通过先片区示范，再逐步扩面，以试验区建立绿色高效标准化体系为目标，促进参与项目试验区化肥、农药使用量降幅达0.5%，采购生物绿僵菌15.15吨，农药、化肥使用率下降0.5%，有效促进项目实施区域土壤改良和生态环境的改善。</t>
  </si>
  <si>
    <t>2021年度，重点是规模以上的蔬菜企业，示范辐射区域为1000亩。主要绩效指标是通过先片区示范，再逐步扩面，以试验区建立绿色高效标准化体系为目标，促进参与项目试验区化肥、农药使用量降幅达0.5%，带动试验区周边推广绿色高效标准化生产面积5000亩以上，有效促进项目实施区域土壤改良和生态环境的改善。</t>
  </si>
  <si>
    <t>璧财农便[2020]69号：安排2020年中央农业生产发展资金：绿色高质高效示范县</t>
    <phoneticPr fontId="4" type="noConversion"/>
  </si>
  <si>
    <t>满意度</t>
  </si>
  <si>
    <t>蔬菜稳量提质增效成本</t>
  </si>
  <si>
    <t>种速生蔬菜补助发放规范率</t>
  </si>
  <si>
    <t>+</t>
  </si>
  <si>
    <t>蔬菜质量安全抽检合格率</t>
  </si>
  <si>
    <t>蔬菜产量</t>
  </si>
  <si>
    <t>6500 ，8000</t>
  </si>
  <si>
    <t>增种速生蔬菜面积</t>
  </si>
  <si>
    <t>当年增种速生蔬菜6500亩；同时持续建设改造蔬菜基地，确保蔬菜稳量提质增效，全年蔬菜产量达789984吨。</t>
  </si>
  <si>
    <t>2020年增种速生蔬菜6500-8000亩；同时持续建设改造蔬菜基地，确保蔬菜稳量提质增效，确保2020年全年蔬菜产量不低于747000吨。</t>
  </si>
  <si>
    <t>璧财农便[2020]69号：安排2020年中央农业生产发展资金：优势主导产业（蔬菜）</t>
    <phoneticPr fontId="4" type="noConversion"/>
  </si>
  <si>
    <t>解决项目涉及区域矛盾</t>
  </si>
  <si>
    <t>万吨</t>
  </si>
  <si>
    <t>协助完成年度蔬菜考核吨数</t>
  </si>
  <si>
    <t>项目实施及结算及时率</t>
  </si>
  <si>
    <t>工程质量合格率</t>
  </si>
  <si>
    <t>支付结转项目补助资金个数</t>
  </si>
  <si>
    <t>2021年度，实现既定目标，保障蔬菜保供产量达年产约79万吨；完成既定18个蔬菜产业项目的最终结算；完成结转支付资金2668436.7万元，解决涉及区域矛盾。</t>
  </si>
  <si>
    <t>2021年度，实现既定目标，保障蔬菜保供产量达年产75万吨；完成既定18个蔬菜产业项目的最终结算；完成结转支付资金302.97724万元</t>
  </si>
  <si>
    <t>璧财债务【2021】154号重新安排蔬菜资金项目</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</si>
</sst>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8" formatCode="0_ "/>
  </numFmts>
  <fonts count="10" x14ac:knownFonts="1">
    <font>
      <sz val="11"/>
      <color theme="1"/>
      <name val="宋体"/>
      <charset val="134"/>
      <scheme val="minor"/>
    </font>
    <font>
      <sz val="16"/>
      <color theme="1"/>
      <name val="仿宋"/>
      <charset val="134"/>
    </font>
    <font>
      <sz val="12"/>
      <color theme="1"/>
      <name val="仿宋"/>
      <charset val="134"/>
    </font>
    <font>
      <sz val="12"/>
      <color rgb="FF000000"/>
      <name val="仿宋"/>
      <charset val="134"/>
    </font>
    <font>
      <sz val="9"/>
      <name val="宋体"/>
      <family val="3"/>
      <charset val="134"/>
      <scheme val="minor"/>
    </font>
    <font>
      <sz val="12"/>
      <color theme="1"/>
      <name val="仿宋"/>
      <family val="3"/>
      <charset val="134"/>
    </font>
    <font>
      <sz val="11"/>
      <color theme="1"/>
      <name val="宋体"/>
      <family val="3"/>
      <charset val="134"/>
      <scheme val="minor"/>
    </font>
    <font>
      <sz val="16"/>
      <color theme="1"/>
      <name val="仿宋"/>
      <family val="3"/>
      <charset val="134"/>
    </font>
    <font>
      <sz val="12"/>
      <color rgb="FF000000"/>
      <name val="仿宋"/>
      <family val="3"/>
      <charset val="134"/>
    </font>
    <font>
      <sz val="12"/>
      <name val="仿宋"/>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88">
    <xf numFmtId="0" fontId="0" fillId="0" borderId="0" xfId="0"/>
    <xf numFmtId="0" fontId="0" fillId="0" borderId="0" xfId="0" applyAlignment="1">
      <alignment horizontal="center"/>
    </xf>
    <xf numFmtId="9" fontId="0" fillId="0" borderId="0" xfId="0" applyNumberForma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9" fontId="2" fillId="0" borderId="3" xfId="0" applyNumberFormat="1" applyFont="1" applyBorder="1" applyAlignment="1">
      <alignment horizontal="left" vertical="center" wrapText="1"/>
    </xf>
    <xf numFmtId="0" fontId="2" fillId="0" borderId="1" xfId="0" applyFont="1" applyBorder="1" applyAlignment="1">
      <alignment vertical="center" wrapText="1"/>
    </xf>
    <xf numFmtId="0" fontId="0" fillId="0" borderId="0" xfId="0" applyAlignment="1">
      <alignment horizontal="center" vertical="center"/>
    </xf>
    <xf numFmtId="0" fontId="2" fillId="0" borderId="4"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9" fontId="1" fillId="0" borderId="0" xfId="0" applyNumberFormat="1" applyFont="1" applyBorder="1" applyAlignment="1">
      <alignment horizontal="left" vertical="center"/>
    </xf>
    <xf numFmtId="0" fontId="1" fillId="0" borderId="0" xfId="0" applyFont="1" applyBorder="1" applyAlignment="1">
      <alignment horizontal="center" vertical="center" wrapText="1"/>
    </xf>
    <xf numFmtId="9" fontId="1" fillId="0" borderId="0"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 xfId="0" applyFont="1" applyBorder="1" applyAlignment="1">
      <alignment horizontal="center" vertical="center" wrapText="1"/>
    </xf>
    <xf numFmtId="0" fontId="7" fillId="0" borderId="0" xfId="1" applyFont="1" applyBorder="1" applyAlignment="1">
      <alignment horizontal="left" vertical="center"/>
    </xf>
    <xf numFmtId="0" fontId="7" fillId="0" borderId="0" xfId="1" applyFont="1" applyBorder="1" applyAlignment="1">
      <alignment horizontal="center" vertical="center"/>
    </xf>
    <xf numFmtId="9" fontId="7" fillId="0" borderId="0" xfId="1" applyNumberFormat="1" applyFont="1" applyBorder="1" applyAlignment="1">
      <alignment horizontal="left" vertical="center"/>
    </xf>
    <xf numFmtId="0" fontId="6" fillId="0" borderId="0" xfId="1"/>
    <xf numFmtId="0" fontId="7" fillId="0" borderId="0" xfId="1" applyFont="1" applyBorder="1" applyAlignment="1">
      <alignment horizontal="center" vertical="center" wrapText="1"/>
    </xf>
    <xf numFmtId="9" fontId="7" fillId="0" borderId="0"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9" fontId="5" fillId="0" borderId="1" xfId="1" applyNumberFormat="1" applyFont="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1" xfId="1" applyFont="1" applyBorder="1" applyAlignment="1">
      <alignment vertical="center" wrapText="1"/>
    </xf>
    <xf numFmtId="0" fontId="5" fillId="0" borderId="5" xfId="1" applyFont="1" applyBorder="1" applyAlignment="1">
      <alignment horizontal="center" vertical="center" wrapText="1"/>
    </xf>
    <xf numFmtId="9" fontId="5" fillId="0" borderId="4" xfId="1" applyNumberFormat="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6" fillId="0" borderId="0" xfId="1" applyAlignment="1">
      <alignment horizontal="center" vertical="center"/>
    </xf>
    <xf numFmtId="0" fontId="5" fillId="0" borderId="1" xfId="1" applyFont="1" applyBorder="1" applyAlignment="1">
      <alignment horizontal="center" vertical="center" wrapText="1"/>
    </xf>
    <xf numFmtId="9" fontId="5" fillId="0" borderId="1" xfId="1" applyNumberFormat="1" applyFont="1" applyBorder="1" applyAlignment="1">
      <alignment horizontal="center" vertical="center" wrapText="1"/>
    </xf>
    <xf numFmtId="0" fontId="5" fillId="0" borderId="1" xfId="1" applyFont="1" applyBorder="1" applyAlignment="1">
      <alignment horizontal="left" vertical="center" wrapText="1"/>
    </xf>
    <xf numFmtId="9" fontId="5" fillId="0" borderId="1" xfId="1" applyNumberFormat="1" applyFont="1" applyBorder="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3" xfId="1" applyFont="1" applyBorder="1" applyAlignment="1">
      <alignment horizontal="center" vertical="center" wrapText="1"/>
    </xf>
    <xf numFmtId="9" fontId="5" fillId="0" borderId="3" xfId="1" applyNumberFormat="1" applyFont="1" applyBorder="1" applyAlignment="1">
      <alignment horizontal="left" vertical="center" wrapText="1"/>
    </xf>
    <xf numFmtId="0" fontId="5" fillId="0" borderId="4" xfId="1" applyFont="1" applyBorder="1" applyAlignment="1">
      <alignment horizontal="left" vertical="center" wrapText="1"/>
    </xf>
    <xf numFmtId="0" fontId="6" fillId="0" borderId="0" xfId="1" applyAlignment="1">
      <alignment horizontal="center"/>
    </xf>
    <xf numFmtId="9" fontId="6" fillId="0" borderId="0" xfId="1" applyNumberFormat="1"/>
    <xf numFmtId="177" fontId="7" fillId="0" borderId="0" xfId="1" applyNumberFormat="1" applyFont="1" applyBorder="1" applyAlignment="1">
      <alignment horizontal="center" vertical="center"/>
    </xf>
    <xf numFmtId="178" fontId="7" fillId="0" borderId="0" xfId="1" applyNumberFormat="1" applyFont="1" applyBorder="1" applyAlignment="1">
      <alignment horizontal="left" vertical="center"/>
    </xf>
    <xf numFmtId="177" fontId="7" fillId="0" borderId="0" xfId="1" applyNumberFormat="1" applyFont="1" applyBorder="1" applyAlignment="1">
      <alignment horizontal="center" vertical="center" wrapText="1"/>
    </xf>
    <xf numFmtId="178" fontId="7" fillId="0" borderId="0" xfId="1" applyNumberFormat="1" applyFont="1" applyBorder="1" applyAlignment="1">
      <alignment horizontal="center" vertical="center" wrapText="1"/>
    </xf>
    <xf numFmtId="178" fontId="5" fillId="0" borderId="1" xfId="1" applyNumberFormat="1" applyFont="1" applyBorder="1" applyAlignment="1">
      <alignment horizontal="center" vertical="center" wrapText="1"/>
    </xf>
    <xf numFmtId="177" fontId="5" fillId="0" borderId="2" xfId="1" applyNumberFormat="1" applyFont="1" applyBorder="1" applyAlignment="1">
      <alignment horizontal="center" vertical="center" wrapText="1"/>
    </xf>
    <xf numFmtId="177" fontId="5" fillId="0" borderId="4" xfId="1" applyNumberFormat="1" applyFont="1" applyBorder="1" applyAlignment="1">
      <alignment horizontal="center" vertical="center" wrapText="1"/>
    </xf>
    <xf numFmtId="178" fontId="5" fillId="0" borderId="2" xfId="1" applyNumberFormat="1" applyFont="1" applyBorder="1" applyAlignment="1">
      <alignment horizontal="center" vertical="center" wrapText="1"/>
    </xf>
    <xf numFmtId="0" fontId="9" fillId="2" borderId="2" xfId="1" applyFont="1" applyFill="1" applyBorder="1" applyAlignment="1">
      <alignment horizontal="center" vertical="center" wrapText="1"/>
    </xf>
    <xf numFmtId="177" fontId="9" fillId="2" borderId="4" xfId="1" applyNumberFormat="1" applyFont="1" applyFill="1" applyBorder="1" applyAlignment="1">
      <alignment horizontal="center" vertical="center" wrapText="1"/>
    </xf>
    <xf numFmtId="178" fontId="6" fillId="0" borderId="0" xfId="1" applyNumberFormat="1" applyAlignment="1">
      <alignment horizontal="center" vertical="center"/>
    </xf>
    <xf numFmtId="177" fontId="5" fillId="0" borderId="1" xfId="1" applyNumberFormat="1" applyFont="1" applyBorder="1" applyAlignment="1">
      <alignment horizontal="center" vertical="center" wrapText="1"/>
    </xf>
    <xf numFmtId="178" fontId="5" fillId="0" borderId="1" xfId="1" applyNumberFormat="1" applyFont="1" applyBorder="1" applyAlignment="1">
      <alignment horizontal="center" vertical="center" wrapText="1"/>
    </xf>
    <xf numFmtId="178" fontId="5" fillId="0" borderId="1" xfId="1" applyNumberFormat="1" applyFont="1" applyBorder="1" applyAlignment="1">
      <alignment horizontal="left" vertical="center" wrapText="1"/>
    </xf>
    <xf numFmtId="177" fontId="5" fillId="0" borderId="1" xfId="1" applyNumberFormat="1" applyFont="1" applyBorder="1" applyAlignment="1">
      <alignment horizontal="center" vertical="center" wrapText="1"/>
    </xf>
    <xf numFmtId="0" fontId="5"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178" fontId="5" fillId="0" borderId="1" xfId="1"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8" fontId="8" fillId="0" borderId="1" xfId="1" applyNumberFormat="1" applyFont="1" applyBorder="1" applyAlignment="1">
      <alignment horizontal="center" vertical="center" wrapText="1"/>
    </xf>
    <xf numFmtId="177" fontId="8" fillId="0" borderId="1" xfId="1" applyNumberFormat="1" applyFont="1" applyBorder="1" applyAlignment="1">
      <alignment horizontal="center" vertical="center" wrapText="1"/>
    </xf>
    <xf numFmtId="177" fontId="5" fillId="0" borderId="3" xfId="1" applyNumberFormat="1" applyFont="1" applyBorder="1" applyAlignment="1">
      <alignment horizontal="center" vertical="center" wrapText="1"/>
    </xf>
    <xf numFmtId="177" fontId="6" fillId="0" borderId="0" xfId="1" applyNumberFormat="1" applyAlignment="1">
      <alignment horizontal="center"/>
    </xf>
    <xf numFmtId="178" fontId="6" fillId="0" borderId="0" xfId="1" applyNumberFormat="1"/>
    <xf numFmtId="176" fontId="5" fillId="0" borderId="1" xfId="1"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workbookViewId="0">
      <selection activeCell="B3" sqref="B3:F3"/>
    </sheetView>
  </sheetViews>
  <sheetFormatPr defaultColWidth="9" defaultRowHeight="13.5" x14ac:dyDescent="0.15"/>
  <cols>
    <col min="1" max="1" width="12.625" customWidth="1"/>
    <col min="2" max="2" width="22.875" customWidth="1"/>
    <col min="3" max="3" width="12.625" customWidth="1"/>
    <col min="4" max="5" width="12.625" style="1" customWidth="1"/>
    <col min="6" max="6" width="12.625" customWidth="1"/>
    <col min="7" max="7" width="12.625" style="2" customWidth="1"/>
    <col min="8" max="10" width="12.625" customWidth="1"/>
  </cols>
  <sheetData>
    <row r="1" spans="1:10" ht="20.25" x14ac:dyDescent="0.15">
      <c r="A1" s="15"/>
      <c r="B1" s="15"/>
      <c r="C1" s="15"/>
      <c r="D1" s="16"/>
      <c r="E1" s="16"/>
      <c r="F1" s="15"/>
      <c r="G1" s="17"/>
      <c r="H1" s="15"/>
      <c r="I1" s="15"/>
      <c r="J1" s="15"/>
    </row>
    <row r="2" spans="1:10" ht="26.1" customHeight="1" x14ac:dyDescent="0.15">
      <c r="A2" s="18" t="s">
        <v>0</v>
      </c>
      <c r="B2" s="18"/>
      <c r="C2" s="18"/>
      <c r="D2" s="18"/>
      <c r="E2" s="18"/>
      <c r="F2" s="18"/>
      <c r="G2" s="19"/>
      <c r="H2" s="18"/>
      <c r="I2" s="18"/>
      <c r="J2" s="18"/>
    </row>
    <row r="3" spans="1:10" ht="26.1" customHeight="1" x14ac:dyDescent="0.15">
      <c r="A3" s="3" t="s">
        <v>1</v>
      </c>
      <c r="B3" s="30" t="s">
        <v>54</v>
      </c>
      <c r="C3" s="21"/>
      <c r="D3" s="21"/>
      <c r="E3" s="21"/>
      <c r="F3" s="22"/>
      <c r="G3" s="6" t="s">
        <v>2</v>
      </c>
      <c r="H3" s="7">
        <f>J6+SUM(I10:I19)</f>
        <v>98.5</v>
      </c>
      <c r="I3" s="3" t="s">
        <v>3</v>
      </c>
      <c r="J3" s="3" t="s">
        <v>4</v>
      </c>
    </row>
    <row r="4" spans="1:10" ht="38.1" customHeight="1" x14ac:dyDescent="0.15">
      <c r="A4" s="3" t="s">
        <v>5</v>
      </c>
      <c r="B4" s="20" t="s">
        <v>6</v>
      </c>
      <c r="C4" s="22"/>
      <c r="D4" s="3" t="s">
        <v>7</v>
      </c>
      <c r="E4" s="20" t="s">
        <v>8</v>
      </c>
      <c r="F4" s="22"/>
      <c r="G4" s="6" t="s">
        <v>9</v>
      </c>
      <c r="H4" s="3" t="s">
        <v>10</v>
      </c>
      <c r="I4" s="3" t="s">
        <v>11</v>
      </c>
      <c r="J4" s="12">
        <v>15823901228</v>
      </c>
    </row>
    <row r="5" spans="1:10" ht="26.1" customHeight="1" x14ac:dyDescent="0.15">
      <c r="A5" s="28" t="s">
        <v>12</v>
      </c>
      <c r="B5" s="20" t="s">
        <v>13</v>
      </c>
      <c r="C5" s="22"/>
      <c r="D5" s="20" t="s">
        <v>14</v>
      </c>
      <c r="E5" s="22"/>
      <c r="F5" s="20" t="s">
        <v>15</v>
      </c>
      <c r="G5" s="23"/>
      <c r="H5" s="4" t="s">
        <v>16</v>
      </c>
      <c r="I5" s="4" t="s">
        <v>17</v>
      </c>
      <c r="J5" s="3" t="s">
        <v>18</v>
      </c>
    </row>
    <row r="6" spans="1:10" ht="26.1" customHeight="1" x14ac:dyDescent="0.15">
      <c r="A6" s="29"/>
      <c r="B6" s="20">
        <v>500000</v>
      </c>
      <c r="C6" s="22"/>
      <c r="D6" s="20">
        <v>264185.21999999997</v>
      </c>
      <c r="E6" s="22"/>
      <c r="F6" s="20">
        <v>264185.21999999997</v>
      </c>
      <c r="G6" s="23"/>
      <c r="H6" s="6">
        <f>F6/D6</f>
        <v>1</v>
      </c>
      <c r="I6" s="13">
        <v>10</v>
      </c>
      <c r="J6" s="3">
        <f>I6*H6</f>
        <v>10</v>
      </c>
    </row>
    <row r="7" spans="1:10" ht="26.1" customHeight="1" x14ac:dyDescent="0.15">
      <c r="A7" s="24" t="s">
        <v>19</v>
      </c>
      <c r="B7" s="24" t="s">
        <v>20</v>
      </c>
      <c r="C7" s="24"/>
      <c r="D7" s="24"/>
      <c r="E7" s="24"/>
      <c r="F7" s="24" t="s">
        <v>21</v>
      </c>
      <c r="G7" s="25"/>
      <c r="H7" s="24"/>
      <c r="I7" s="24"/>
      <c r="J7" s="24"/>
    </row>
    <row r="8" spans="1:10" ht="188.1" customHeight="1" x14ac:dyDescent="0.15">
      <c r="A8" s="24"/>
      <c r="B8" s="26" t="s">
        <v>22</v>
      </c>
      <c r="C8" s="26"/>
      <c r="D8" s="24"/>
      <c r="E8" s="24"/>
      <c r="F8" s="26" t="s">
        <v>23</v>
      </c>
      <c r="G8" s="27"/>
      <c r="H8" s="26"/>
      <c r="I8" s="26"/>
      <c r="J8" s="26"/>
    </row>
    <row r="9" spans="1:10" ht="31.5" customHeight="1" x14ac:dyDescent="0.15">
      <c r="A9" s="24" t="s">
        <v>24</v>
      </c>
      <c r="B9" s="3" t="s">
        <v>25</v>
      </c>
      <c r="C9" s="3" t="s">
        <v>26</v>
      </c>
      <c r="D9" s="3" t="s">
        <v>27</v>
      </c>
      <c r="E9" s="3" t="s">
        <v>28</v>
      </c>
      <c r="F9" s="3" t="s">
        <v>29</v>
      </c>
      <c r="G9" s="6" t="s">
        <v>30</v>
      </c>
      <c r="H9" s="3" t="s">
        <v>31</v>
      </c>
      <c r="I9" s="3" t="s">
        <v>32</v>
      </c>
      <c r="J9" s="3" t="s">
        <v>33</v>
      </c>
    </row>
    <row r="10" spans="1:10" ht="39" customHeight="1" x14ac:dyDescent="0.15">
      <c r="A10" s="24"/>
      <c r="B10" s="3" t="s">
        <v>34</v>
      </c>
      <c r="C10" s="3" t="s">
        <v>35</v>
      </c>
      <c r="D10" s="8" t="s">
        <v>36</v>
      </c>
      <c r="E10" s="8">
        <v>10</v>
      </c>
      <c r="F10" s="8">
        <v>32</v>
      </c>
      <c r="G10" s="6">
        <v>1</v>
      </c>
      <c r="H10" s="3">
        <v>10</v>
      </c>
      <c r="I10" s="3">
        <f>H10*G10</f>
        <v>10</v>
      </c>
      <c r="J10" s="3"/>
    </row>
    <row r="11" spans="1:10" ht="39" customHeight="1" x14ac:dyDescent="0.15">
      <c r="A11" s="24"/>
      <c r="B11" s="3" t="s">
        <v>37</v>
      </c>
      <c r="C11" s="3" t="s">
        <v>38</v>
      </c>
      <c r="D11" s="8" t="s">
        <v>39</v>
      </c>
      <c r="E11" s="8">
        <v>2</v>
      </c>
      <c r="F11" s="8">
        <v>2</v>
      </c>
      <c r="G11" s="6">
        <v>1</v>
      </c>
      <c r="H11" s="3">
        <v>10</v>
      </c>
      <c r="I11" s="3">
        <f t="shared" ref="I11:I19" si="0">H11*G11</f>
        <v>10</v>
      </c>
      <c r="J11" s="3"/>
    </row>
    <row r="12" spans="1:10" ht="39" customHeight="1" x14ac:dyDescent="0.15">
      <c r="A12" s="24"/>
      <c r="B12" s="3" t="s">
        <v>40</v>
      </c>
      <c r="C12" s="3" t="s">
        <v>41</v>
      </c>
      <c r="D12" s="8" t="s">
        <v>36</v>
      </c>
      <c r="E12" s="8">
        <v>2</v>
      </c>
      <c r="F12" s="8">
        <v>6</v>
      </c>
      <c r="G12" s="6">
        <v>1</v>
      </c>
      <c r="H12" s="3">
        <v>10</v>
      </c>
      <c r="I12" s="3">
        <f t="shared" si="0"/>
        <v>10</v>
      </c>
      <c r="J12" s="3"/>
    </row>
    <row r="13" spans="1:10" ht="33.950000000000003" customHeight="1" x14ac:dyDescent="0.15">
      <c r="A13" s="24"/>
      <c r="B13" s="3" t="s">
        <v>42</v>
      </c>
      <c r="C13" s="3" t="s">
        <v>38</v>
      </c>
      <c r="D13" s="8" t="s">
        <v>36</v>
      </c>
      <c r="E13" s="8">
        <v>2</v>
      </c>
      <c r="F13" s="8">
        <v>3</v>
      </c>
      <c r="G13" s="6">
        <v>1</v>
      </c>
      <c r="H13" s="3">
        <v>10</v>
      </c>
      <c r="I13" s="3">
        <f t="shared" si="0"/>
        <v>10</v>
      </c>
      <c r="J13" s="3"/>
    </row>
    <row r="14" spans="1:10" ht="41.1" customHeight="1" x14ac:dyDescent="0.15">
      <c r="A14" s="24"/>
      <c r="B14" s="3" t="s">
        <v>43</v>
      </c>
      <c r="C14" s="3" t="s">
        <v>44</v>
      </c>
      <c r="D14" s="8" t="s">
        <v>39</v>
      </c>
      <c r="E14" s="8">
        <v>80</v>
      </c>
      <c r="F14" s="8">
        <v>80</v>
      </c>
      <c r="G14" s="6">
        <v>1</v>
      </c>
      <c r="H14" s="3">
        <v>5</v>
      </c>
      <c r="I14" s="3">
        <f t="shared" si="0"/>
        <v>5</v>
      </c>
      <c r="J14" s="3"/>
    </row>
    <row r="15" spans="1:10" ht="26.1" customHeight="1" x14ac:dyDescent="0.15">
      <c r="A15" s="24"/>
      <c r="B15" s="3" t="s">
        <v>45</v>
      </c>
      <c r="C15" s="3" t="s">
        <v>44</v>
      </c>
      <c r="D15" s="3" t="s">
        <v>39</v>
      </c>
      <c r="E15" s="8">
        <v>100</v>
      </c>
      <c r="F15" s="8">
        <v>100</v>
      </c>
      <c r="G15" s="6">
        <v>1</v>
      </c>
      <c r="H15" s="3">
        <v>5</v>
      </c>
      <c r="I15" s="3">
        <f t="shared" si="0"/>
        <v>5</v>
      </c>
      <c r="J15" s="3"/>
    </row>
    <row r="16" spans="1:10" ht="26.1" customHeight="1" x14ac:dyDescent="0.15">
      <c r="A16" s="24"/>
      <c r="B16" s="3" t="s">
        <v>46</v>
      </c>
      <c r="C16" s="3" t="s">
        <v>41</v>
      </c>
      <c r="D16" s="8" t="s">
        <v>36</v>
      </c>
      <c r="E16" s="8">
        <v>1</v>
      </c>
      <c r="F16" s="8">
        <v>3</v>
      </c>
      <c r="G16" s="6">
        <v>1</v>
      </c>
      <c r="H16" s="3">
        <v>10</v>
      </c>
      <c r="I16" s="3">
        <f t="shared" si="0"/>
        <v>10</v>
      </c>
      <c r="J16" s="3"/>
    </row>
    <row r="17" spans="1:10" ht="26.1" customHeight="1" x14ac:dyDescent="0.15">
      <c r="A17" s="24"/>
      <c r="B17" s="3" t="s">
        <v>47</v>
      </c>
      <c r="C17" s="3" t="s">
        <v>48</v>
      </c>
      <c r="D17" s="8" t="s">
        <v>39</v>
      </c>
      <c r="E17" s="8">
        <v>100</v>
      </c>
      <c r="F17" s="8">
        <v>150</v>
      </c>
      <c r="G17" s="6">
        <v>1</v>
      </c>
      <c r="H17" s="3">
        <v>10</v>
      </c>
      <c r="I17" s="3">
        <f t="shared" si="0"/>
        <v>10</v>
      </c>
      <c r="J17" s="3"/>
    </row>
    <row r="18" spans="1:10" ht="26.1" customHeight="1" x14ac:dyDescent="0.15">
      <c r="A18" s="24"/>
      <c r="B18" s="3" t="s">
        <v>49</v>
      </c>
      <c r="C18" s="3" t="s">
        <v>50</v>
      </c>
      <c r="D18" s="8" t="s">
        <v>50</v>
      </c>
      <c r="E18" s="8" t="s">
        <v>51</v>
      </c>
      <c r="F18" s="8" t="s">
        <v>51</v>
      </c>
      <c r="G18" s="6">
        <v>0.85</v>
      </c>
      <c r="H18" s="3">
        <v>10</v>
      </c>
      <c r="I18" s="3">
        <f t="shared" si="0"/>
        <v>8.5</v>
      </c>
      <c r="J18" s="3"/>
    </row>
    <row r="19" spans="1:10" ht="26.1" customHeight="1" x14ac:dyDescent="0.15">
      <c r="A19" s="24"/>
      <c r="B19" s="3" t="s">
        <v>52</v>
      </c>
      <c r="C19" s="3" t="s">
        <v>44</v>
      </c>
      <c r="D19" s="8" t="s">
        <v>36</v>
      </c>
      <c r="E19" s="8">
        <v>90</v>
      </c>
      <c r="F19" s="8">
        <v>90</v>
      </c>
      <c r="G19" s="6">
        <v>1</v>
      </c>
      <c r="H19" s="3">
        <v>10</v>
      </c>
      <c r="I19" s="3">
        <f t="shared" si="0"/>
        <v>10</v>
      </c>
      <c r="J19" s="3"/>
    </row>
    <row r="20" spans="1:10" ht="26.1" customHeight="1" x14ac:dyDescent="0.15">
      <c r="A20" s="24"/>
      <c r="B20" s="3"/>
      <c r="C20" s="3"/>
      <c r="D20" s="8"/>
      <c r="E20" s="8"/>
      <c r="F20" s="8"/>
      <c r="G20" s="6"/>
      <c r="H20" s="3"/>
      <c r="I20" s="3"/>
      <c r="J20" s="3"/>
    </row>
    <row r="21" spans="1:10" ht="26.1" customHeight="1" x14ac:dyDescent="0.15">
      <c r="A21" s="24"/>
      <c r="B21" s="3"/>
      <c r="C21" s="3"/>
      <c r="D21" s="8"/>
      <c r="E21" s="8"/>
      <c r="F21" s="3"/>
      <c r="G21" s="6"/>
      <c r="H21" s="3"/>
      <c r="I21" s="3"/>
      <c r="J21" s="3"/>
    </row>
    <row r="22" spans="1:10" ht="26.1" customHeight="1" x14ac:dyDescent="0.15">
      <c r="A22" s="24"/>
      <c r="B22" s="3"/>
      <c r="C22" s="3"/>
      <c r="D22" s="8"/>
      <c r="E22" s="8"/>
      <c r="F22" s="3"/>
      <c r="G22" s="6"/>
      <c r="H22" s="3"/>
      <c r="I22" s="3"/>
      <c r="J22" s="3"/>
    </row>
    <row r="23" spans="1:10" ht="26.1" customHeight="1" x14ac:dyDescent="0.15">
      <c r="A23" s="9" t="s">
        <v>53</v>
      </c>
      <c r="B23" s="10"/>
      <c r="C23" s="10"/>
      <c r="D23" s="5"/>
      <c r="E23" s="5"/>
      <c r="F23" s="10"/>
      <c r="G23" s="11"/>
      <c r="H23" s="10"/>
      <c r="I23" s="3"/>
      <c r="J23" s="14"/>
    </row>
  </sheetData>
  <mergeCells count="18">
    <mergeCell ref="A9:A22"/>
    <mergeCell ref="B7:E7"/>
    <mergeCell ref="F7:J7"/>
    <mergeCell ref="B8:E8"/>
    <mergeCell ref="F8:J8"/>
    <mergeCell ref="A5:A6"/>
    <mergeCell ref="A7:A8"/>
    <mergeCell ref="B5:C5"/>
    <mergeCell ref="D5:E5"/>
    <mergeCell ref="F5:G5"/>
    <mergeCell ref="B6:C6"/>
    <mergeCell ref="D6:E6"/>
    <mergeCell ref="F6:G6"/>
    <mergeCell ref="A1:J1"/>
    <mergeCell ref="A2:J2"/>
    <mergeCell ref="B3:F3"/>
    <mergeCell ref="B4:C4"/>
    <mergeCell ref="E4:F4"/>
  </mergeCells>
  <phoneticPr fontId="4" type="noConversion"/>
  <pageMargins left="0.69930555555555596" right="0.69930555555555596" top="0.75" bottom="0.75" header="0.3" footer="0.3"/>
  <pageSetup paperSize="9" scale="6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t="s">
        <v>81</v>
      </c>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51" customHeight="1" x14ac:dyDescent="0.15">
      <c r="A3" s="37" t="s">
        <v>1</v>
      </c>
      <c r="B3" s="38" t="s">
        <v>158</v>
      </c>
      <c r="C3" s="39"/>
      <c r="D3" s="39"/>
      <c r="E3" s="39"/>
      <c r="F3" s="40"/>
      <c r="G3" s="41" t="s">
        <v>2</v>
      </c>
      <c r="H3" s="42">
        <f>J6+SUM(I10:I20)</f>
        <v>95.05</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5245000</v>
      </c>
      <c r="C6" s="40"/>
      <c r="D6" s="38">
        <v>5245000</v>
      </c>
      <c r="E6" s="40"/>
      <c r="F6" s="38">
        <v>5245000</v>
      </c>
      <c r="G6" s="40"/>
      <c r="H6" s="41">
        <f>F6/D6</f>
        <v>1</v>
      </c>
      <c r="I6" s="48">
        <v>10</v>
      </c>
      <c r="J6" s="37">
        <f>I6*H6</f>
        <v>10</v>
      </c>
    </row>
    <row r="7" spans="1:10" ht="26.1" customHeight="1" x14ac:dyDescent="0.15">
      <c r="A7" s="49" t="s">
        <v>19</v>
      </c>
      <c r="B7" s="49" t="s">
        <v>20</v>
      </c>
      <c r="C7" s="49"/>
      <c r="D7" s="49"/>
      <c r="E7" s="49"/>
      <c r="F7" s="49" t="s">
        <v>21</v>
      </c>
      <c r="G7" s="50"/>
      <c r="H7" s="49"/>
      <c r="I7" s="49"/>
      <c r="J7" s="49"/>
    </row>
    <row r="8" spans="1:10" ht="201" customHeight="1" x14ac:dyDescent="0.15">
      <c r="A8" s="49"/>
      <c r="B8" s="51" t="s">
        <v>157</v>
      </c>
      <c r="C8" s="51"/>
      <c r="D8" s="49"/>
      <c r="E8" s="49"/>
      <c r="F8" s="51" t="s">
        <v>156</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155</v>
      </c>
      <c r="C10" s="37" t="s">
        <v>38</v>
      </c>
      <c r="D10" s="53" t="s">
        <v>39</v>
      </c>
      <c r="E10" s="53">
        <v>20</v>
      </c>
      <c r="F10" s="53">
        <v>20</v>
      </c>
      <c r="G10" s="41">
        <v>1</v>
      </c>
      <c r="H10" s="37">
        <v>10</v>
      </c>
      <c r="I10" s="37">
        <f>H10*G10</f>
        <v>10</v>
      </c>
      <c r="J10" s="37"/>
    </row>
    <row r="11" spans="1:10" ht="30.95" customHeight="1" x14ac:dyDescent="0.15">
      <c r="A11" s="49"/>
      <c r="B11" s="37" t="s">
        <v>154</v>
      </c>
      <c r="C11" s="37" t="s">
        <v>152</v>
      </c>
      <c r="D11" s="53" t="s">
        <v>36</v>
      </c>
      <c r="E11" s="53">
        <v>63000</v>
      </c>
      <c r="F11" s="53">
        <v>63200</v>
      </c>
      <c r="G11" s="41">
        <v>1</v>
      </c>
      <c r="H11" s="37">
        <v>10</v>
      </c>
      <c r="I11" s="37">
        <f>H11*G11</f>
        <v>10</v>
      </c>
      <c r="J11" s="37"/>
    </row>
    <row r="12" spans="1:10" ht="33" customHeight="1" x14ac:dyDescent="0.15">
      <c r="A12" s="49"/>
      <c r="B12" s="37" t="s">
        <v>153</v>
      </c>
      <c r="C12" s="37" t="s">
        <v>152</v>
      </c>
      <c r="D12" s="53" t="s">
        <v>36</v>
      </c>
      <c r="E12" s="53">
        <v>1900</v>
      </c>
      <c r="F12" s="53">
        <v>2200</v>
      </c>
      <c r="G12" s="41">
        <v>1</v>
      </c>
      <c r="H12" s="37">
        <v>10</v>
      </c>
      <c r="I12" s="37">
        <f>H12*G12</f>
        <v>10</v>
      </c>
      <c r="J12" s="37"/>
    </row>
    <row r="13" spans="1:10" ht="33" customHeight="1" x14ac:dyDescent="0.15">
      <c r="A13" s="49"/>
      <c r="B13" s="37" t="s">
        <v>151</v>
      </c>
      <c r="C13" s="37" t="s">
        <v>150</v>
      </c>
      <c r="D13" s="53" t="s">
        <v>36</v>
      </c>
      <c r="E13" s="53">
        <v>6000</v>
      </c>
      <c r="F13" s="53">
        <v>6200</v>
      </c>
      <c r="G13" s="41">
        <v>1</v>
      </c>
      <c r="H13" s="37">
        <v>10</v>
      </c>
      <c r="I13" s="37">
        <f>H13*G13</f>
        <v>10</v>
      </c>
      <c r="J13" s="37"/>
    </row>
    <row r="14" spans="1:10" ht="33.950000000000003" customHeight="1" x14ac:dyDescent="0.15">
      <c r="A14" s="49"/>
      <c r="B14" s="37" t="s">
        <v>149</v>
      </c>
      <c r="C14" s="37" t="s">
        <v>44</v>
      </c>
      <c r="D14" s="53" t="s">
        <v>39</v>
      </c>
      <c r="E14" s="53">
        <v>100</v>
      </c>
      <c r="F14" s="53">
        <v>100</v>
      </c>
      <c r="G14" s="41">
        <v>1</v>
      </c>
      <c r="H14" s="37">
        <v>5</v>
      </c>
      <c r="I14" s="37">
        <f>H14*G14</f>
        <v>5</v>
      </c>
      <c r="J14" s="37"/>
    </row>
    <row r="15" spans="1:10" ht="30" customHeight="1" x14ac:dyDescent="0.15">
      <c r="A15" s="49"/>
      <c r="B15" s="37" t="s">
        <v>148</v>
      </c>
      <c r="C15" s="37" t="s">
        <v>64</v>
      </c>
      <c r="D15" s="53" t="s">
        <v>39</v>
      </c>
      <c r="E15" s="53">
        <v>524.5</v>
      </c>
      <c r="F15" s="53">
        <v>524.5</v>
      </c>
      <c r="G15" s="41">
        <v>1</v>
      </c>
      <c r="H15" s="37">
        <v>5</v>
      </c>
      <c r="I15" s="37">
        <f>H15*G15</f>
        <v>5</v>
      </c>
      <c r="J15" s="37"/>
    </row>
    <row r="16" spans="1:10" ht="30" customHeight="1" x14ac:dyDescent="0.15">
      <c r="A16" s="49"/>
      <c r="B16" s="37" t="s">
        <v>147</v>
      </c>
      <c r="C16" s="37" t="s">
        <v>44</v>
      </c>
      <c r="D16" s="37" t="s">
        <v>39</v>
      </c>
      <c r="E16" s="53">
        <v>100</v>
      </c>
      <c r="F16" s="53">
        <v>100</v>
      </c>
      <c r="G16" s="41">
        <v>1</v>
      </c>
      <c r="H16" s="37">
        <v>5</v>
      </c>
      <c r="I16" s="37">
        <f>H16*G16</f>
        <v>5</v>
      </c>
      <c r="J16" s="37"/>
    </row>
    <row r="17" spans="1:10" ht="30" customHeight="1" x14ac:dyDescent="0.15">
      <c r="A17" s="49"/>
      <c r="B17" s="37" t="s">
        <v>146</v>
      </c>
      <c r="C17" s="37" t="s">
        <v>50</v>
      </c>
      <c r="D17" s="53" t="s">
        <v>50</v>
      </c>
      <c r="E17" s="53" t="s">
        <v>51</v>
      </c>
      <c r="F17" s="53" t="s">
        <v>51</v>
      </c>
      <c r="G17" s="41">
        <v>0.85</v>
      </c>
      <c r="H17" s="37">
        <v>15</v>
      </c>
      <c r="I17" s="37">
        <f>H17*G17</f>
        <v>12.75</v>
      </c>
      <c r="J17" s="37"/>
    </row>
    <row r="18" spans="1:10" ht="35.1" customHeight="1" x14ac:dyDescent="0.15">
      <c r="A18" s="49"/>
      <c r="B18" s="37" t="s">
        <v>145</v>
      </c>
      <c r="C18" s="37" t="s">
        <v>50</v>
      </c>
      <c r="D18" s="53" t="s">
        <v>50</v>
      </c>
      <c r="E18" s="53" t="s">
        <v>51</v>
      </c>
      <c r="F18" s="53" t="s">
        <v>51</v>
      </c>
      <c r="G18" s="41">
        <v>0.82</v>
      </c>
      <c r="H18" s="37">
        <v>15</v>
      </c>
      <c r="I18" s="37">
        <f>H18*G18</f>
        <v>12.299999999999999</v>
      </c>
      <c r="J18" s="37"/>
    </row>
    <row r="19" spans="1:10" ht="26.1" customHeight="1" x14ac:dyDescent="0.15">
      <c r="A19" s="49"/>
      <c r="B19" s="37" t="s">
        <v>144</v>
      </c>
      <c r="C19" s="37" t="s">
        <v>44</v>
      </c>
      <c r="D19" s="53" t="s">
        <v>143</v>
      </c>
      <c r="E19" s="53">
        <v>90</v>
      </c>
      <c r="F19" s="53">
        <v>90</v>
      </c>
      <c r="G19" s="41">
        <v>1</v>
      </c>
      <c r="H19" s="37">
        <v>5</v>
      </c>
      <c r="I19" s="37">
        <f>H19*G19</f>
        <v>5</v>
      </c>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54" t="s">
        <v>53</v>
      </c>
      <c r="B24" s="55"/>
      <c r="C24" s="55"/>
      <c r="D24" s="56"/>
      <c r="E24" s="56"/>
      <c r="F24" s="55"/>
      <c r="G24" s="57"/>
      <c r="H24" s="55"/>
      <c r="I24" s="37"/>
      <c r="J24" s="58"/>
    </row>
  </sheetData>
  <mergeCells count="18">
    <mergeCell ref="B6:C6"/>
    <mergeCell ref="D6:E6"/>
    <mergeCell ref="F6:G6"/>
    <mergeCell ref="A1:J1"/>
    <mergeCell ref="A2:J2"/>
    <mergeCell ref="B3:F3"/>
    <mergeCell ref="B4:C4"/>
    <mergeCell ref="E4:F4"/>
    <mergeCell ref="A9:A23"/>
    <mergeCell ref="B7:E7"/>
    <mergeCell ref="F7:J7"/>
    <mergeCell ref="B8:E8"/>
    <mergeCell ref="F8:J8"/>
    <mergeCell ref="A5:A6"/>
    <mergeCell ref="A7:A8"/>
    <mergeCell ref="B5:C5"/>
    <mergeCell ref="D5:E5"/>
    <mergeCell ref="F5:G5"/>
  </mergeCells>
  <phoneticPr fontId="4" type="noConversion"/>
  <pageMargins left="0.69930555555555596" right="0.69930555555555596" top="0.75" bottom="0.75" header="0.3" footer="0.3"/>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9" width="12.625" style="34" customWidth="1"/>
    <col min="10" max="10" width="15.5" style="34" customWidth="1"/>
    <col min="11" max="16384" width="9" style="34"/>
  </cols>
  <sheetData>
    <row r="1" spans="1:10" ht="20.25" x14ac:dyDescent="0.15">
      <c r="A1" s="31" t="s">
        <v>81</v>
      </c>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51" customHeight="1" x14ac:dyDescent="0.15">
      <c r="A3" s="37" t="s">
        <v>1</v>
      </c>
      <c r="B3" s="38" t="s">
        <v>168</v>
      </c>
      <c r="C3" s="39"/>
      <c r="D3" s="39"/>
      <c r="E3" s="39"/>
      <c r="F3" s="40"/>
      <c r="G3" s="41" t="s">
        <v>2</v>
      </c>
      <c r="H3" s="42">
        <f>J6+SUM(I10:I20)</f>
        <v>99</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500000</v>
      </c>
      <c r="C6" s="40"/>
      <c r="D6" s="38">
        <v>494880.91</v>
      </c>
      <c r="E6" s="40"/>
      <c r="F6" s="38">
        <v>494880.91</v>
      </c>
      <c r="G6" s="40"/>
      <c r="H6" s="41">
        <f>F6/D6</f>
        <v>1</v>
      </c>
      <c r="I6" s="48">
        <v>10</v>
      </c>
      <c r="J6" s="37">
        <f>I6*H6</f>
        <v>10</v>
      </c>
    </row>
    <row r="7" spans="1:10" ht="26.1" customHeight="1" x14ac:dyDescent="0.15">
      <c r="A7" s="49" t="s">
        <v>19</v>
      </c>
      <c r="B7" s="49" t="s">
        <v>20</v>
      </c>
      <c r="C7" s="49"/>
      <c r="D7" s="49"/>
      <c r="E7" s="49"/>
      <c r="F7" s="49" t="s">
        <v>21</v>
      </c>
      <c r="G7" s="50"/>
      <c r="H7" s="49"/>
      <c r="I7" s="49"/>
      <c r="J7" s="49"/>
    </row>
    <row r="8" spans="1:10" ht="161.1" customHeight="1" x14ac:dyDescent="0.15">
      <c r="A8" s="49"/>
      <c r="B8" s="51" t="s">
        <v>167</v>
      </c>
      <c r="C8" s="51"/>
      <c r="D8" s="49"/>
      <c r="E8" s="49"/>
      <c r="F8" s="51" t="s">
        <v>166</v>
      </c>
      <c r="G8" s="52"/>
      <c r="H8" s="51"/>
      <c r="I8" s="51"/>
      <c r="J8" s="51"/>
    </row>
    <row r="9" spans="1:10" ht="53.1"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165</v>
      </c>
      <c r="C10" s="37" t="s">
        <v>70</v>
      </c>
      <c r="D10" s="53" t="s">
        <v>39</v>
      </c>
      <c r="E10" s="53">
        <v>1000</v>
      </c>
      <c r="F10" s="53">
        <v>1000</v>
      </c>
      <c r="G10" s="78">
        <v>1</v>
      </c>
      <c r="H10" s="37">
        <v>20</v>
      </c>
      <c r="I10" s="76">
        <f>H10*G10</f>
        <v>20</v>
      </c>
      <c r="J10" s="37"/>
    </row>
    <row r="11" spans="1:10" ht="30.95" customHeight="1" x14ac:dyDescent="0.15">
      <c r="A11" s="49"/>
      <c r="B11" s="37" t="s">
        <v>164</v>
      </c>
      <c r="C11" s="37" t="s">
        <v>162</v>
      </c>
      <c r="D11" s="53" t="s">
        <v>39</v>
      </c>
      <c r="E11" s="53">
        <v>522</v>
      </c>
      <c r="F11" s="53">
        <v>522</v>
      </c>
      <c r="G11" s="41">
        <v>1</v>
      </c>
      <c r="H11" s="37">
        <v>10</v>
      </c>
      <c r="I11" s="37">
        <f>H11*G11</f>
        <v>10</v>
      </c>
      <c r="J11" s="37"/>
    </row>
    <row r="12" spans="1:10" ht="33" customHeight="1" x14ac:dyDescent="0.15">
      <c r="A12" s="49"/>
      <c r="B12" s="37" t="s">
        <v>163</v>
      </c>
      <c r="C12" s="37" t="s">
        <v>162</v>
      </c>
      <c r="D12" s="53" t="s">
        <v>39</v>
      </c>
      <c r="E12" s="53">
        <v>15</v>
      </c>
      <c r="F12" s="53">
        <v>15.15</v>
      </c>
      <c r="G12" s="41">
        <f>(1-(0.15/15)/10%)</f>
        <v>0.9</v>
      </c>
      <c r="H12" s="37">
        <v>10</v>
      </c>
      <c r="I12" s="37">
        <f>H12*G12</f>
        <v>9</v>
      </c>
      <c r="J12" s="37"/>
    </row>
    <row r="13" spans="1:10" ht="33" customHeight="1" x14ac:dyDescent="0.15">
      <c r="A13" s="49"/>
      <c r="B13" s="37" t="s">
        <v>161</v>
      </c>
      <c r="C13" s="37" t="s">
        <v>64</v>
      </c>
      <c r="D13" s="53" t="s">
        <v>71</v>
      </c>
      <c r="E13" s="53">
        <v>50</v>
      </c>
      <c r="F13" s="53">
        <v>49.488</v>
      </c>
      <c r="G13" s="41">
        <v>1</v>
      </c>
      <c r="H13" s="37">
        <v>20</v>
      </c>
      <c r="I13" s="37">
        <f>H13*G13</f>
        <v>20</v>
      </c>
      <c r="J13" s="37"/>
    </row>
    <row r="14" spans="1:10" ht="33.950000000000003" customHeight="1" x14ac:dyDescent="0.15">
      <c r="A14" s="49"/>
      <c r="B14" s="37" t="s">
        <v>160</v>
      </c>
      <c r="C14" s="37" t="s">
        <v>96</v>
      </c>
      <c r="D14" s="53" t="s">
        <v>71</v>
      </c>
      <c r="E14" s="53">
        <v>3</v>
      </c>
      <c r="F14" s="53">
        <v>3</v>
      </c>
      <c r="G14" s="41">
        <v>1</v>
      </c>
      <c r="H14" s="37">
        <v>20</v>
      </c>
      <c r="I14" s="37">
        <f>H14*G14</f>
        <v>20</v>
      </c>
      <c r="J14" s="37"/>
    </row>
    <row r="15" spans="1:10" ht="30" customHeight="1" x14ac:dyDescent="0.15">
      <c r="A15" s="49"/>
      <c r="B15" s="37" t="s">
        <v>159</v>
      </c>
      <c r="C15" s="37" t="s">
        <v>44</v>
      </c>
      <c r="D15" s="53" t="s">
        <v>36</v>
      </c>
      <c r="E15" s="53">
        <v>0.5</v>
      </c>
      <c r="F15" s="53">
        <v>0.5</v>
      </c>
      <c r="G15" s="41">
        <v>1</v>
      </c>
      <c r="H15" s="37">
        <v>10</v>
      </c>
      <c r="I15" s="37">
        <f>H15*G15</f>
        <v>10</v>
      </c>
      <c r="J15" s="37"/>
    </row>
    <row r="16" spans="1:10" ht="30" customHeight="1" x14ac:dyDescent="0.15">
      <c r="A16" s="49"/>
      <c r="B16" s="37"/>
      <c r="C16" s="37"/>
      <c r="D16" s="37"/>
      <c r="E16" s="53"/>
      <c r="F16" s="53"/>
      <c r="G16" s="41"/>
      <c r="H16" s="37"/>
      <c r="I16" s="37"/>
      <c r="J16" s="37"/>
    </row>
    <row r="17" spans="1:10" ht="30" customHeight="1" x14ac:dyDescent="0.15">
      <c r="A17" s="49"/>
      <c r="B17" s="37"/>
      <c r="C17" s="37"/>
      <c r="D17" s="53"/>
      <c r="E17" s="53"/>
      <c r="F17" s="53"/>
      <c r="G17" s="41"/>
      <c r="H17" s="37"/>
      <c r="I17" s="37"/>
      <c r="J17" s="37"/>
    </row>
    <row r="18" spans="1:10" ht="35.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54" t="s">
        <v>53</v>
      </c>
      <c r="B24" s="55"/>
      <c r="C24" s="55"/>
      <c r="D24" s="56"/>
      <c r="E24" s="56"/>
      <c r="F24" s="55"/>
      <c r="G24" s="57"/>
      <c r="H24" s="55"/>
      <c r="I24" s="37"/>
      <c r="J24" s="58"/>
    </row>
  </sheetData>
  <mergeCells count="18">
    <mergeCell ref="B6:C6"/>
    <mergeCell ref="D6:E6"/>
    <mergeCell ref="F6:G6"/>
    <mergeCell ref="A1:J1"/>
    <mergeCell ref="A2:J2"/>
    <mergeCell ref="B3:F3"/>
    <mergeCell ref="B4:C4"/>
    <mergeCell ref="E4:F4"/>
    <mergeCell ref="A9:A23"/>
    <mergeCell ref="B7:E7"/>
    <mergeCell ref="F7:J7"/>
    <mergeCell ref="B8:E8"/>
    <mergeCell ref="F8:J8"/>
    <mergeCell ref="A5:A6"/>
    <mergeCell ref="A7:A8"/>
    <mergeCell ref="B5:C5"/>
    <mergeCell ref="D5:E5"/>
    <mergeCell ref="F5:G5"/>
  </mergeCells>
  <phoneticPr fontId="4" type="noConversion"/>
  <pageMargins left="0.69930555555555596" right="0.69930555555555596"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9" width="12.625" style="34" customWidth="1"/>
    <col min="10" max="10" width="15.5" style="34" customWidth="1"/>
    <col min="11" max="16384" width="9" style="34"/>
  </cols>
  <sheetData>
    <row r="1" spans="1:10" ht="20.25" x14ac:dyDescent="0.15">
      <c r="A1" s="31" t="s">
        <v>81</v>
      </c>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51" customHeight="1" x14ac:dyDescent="0.15">
      <c r="A3" s="37" t="s">
        <v>1</v>
      </c>
      <c r="B3" s="38" t="s">
        <v>179</v>
      </c>
      <c r="C3" s="39"/>
      <c r="D3" s="39"/>
      <c r="E3" s="39"/>
      <c r="F3" s="40"/>
      <c r="G3" s="41" t="s">
        <v>2</v>
      </c>
      <c r="H3" s="42">
        <f>J6+SUM(I10:I20)</f>
        <v>94.245783132530121</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2100000</v>
      </c>
      <c r="C6" s="40"/>
      <c r="D6" s="38">
        <v>911818.85</v>
      </c>
      <c r="E6" s="40"/>
      <c r="F6" s="38">
        <v>911818.85</v>
      </c>
      <c r="G6" s="40"/>
      <c r="H6" s="41">
        <f>F6/D6</f>
        <v>1</v>
      </c>
      <c r="I6" s="48">
        <v>10</v>
      </c>
      <c r="J6" s="37">
        <f>I6*H6</f>
        <v>10</v>
      </c>
    </row>
    <row r="7" spans="1:10" ht="26.1" customHeight="1" x14ac:dyDescent="0.15">
      <c r="A7" s="49" t="s">
        <v>19</v>
      </c>
      <c r="B7" s="49" t="s">
        <v>20</v>
      </c>
      <c r="C7" s="49"/>
      <c r="D7" s="49"/>
      <c r="E7" s="49"/>
      <c r="F7" s="49" t="s">
        <v>21</v>
      </c>
      <c r="G7" s="50"/>
      <c r="H7" s="49"/>
      <c r="I7" s="49"/>
      <c r="J7" s="49"/>
    </row>
    <row r="8" spans="1:10" ht="161.1" customHeight="1" x14ac:dyDescent="0.15">
      <c r="A8" s="49"/>
      <c r="B8" s="51" t="s">
        <v>178</v>
      </c>
      <c r="C8" s="51"/>
      <c r="D8" s="49"/>
      <c r="E8" s="49"/>
      <c r="F8" s="51" t="s">
        <v>177</v>
      </c>
      <c r="G8" s="52"/>
      <c r="H8" s="51"/>
      <c r="I8" s="51"/>
      <c r="J8" s="51"/>
    </row>
    <row r="9" spans="1:10" ht="53.1"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176</v>
      </c>
      <c r="C10" s="37" t="s">
        <v>70</v>
      </c>
      <c r="D10" s="53" t="s">
        <v>124</v>
      </c>
      <c r="E10" s="87" t="s">
        <v>175</v>
      </c>
      <c r="F10" s="87">
        <v>6500</v>
      </c>
      <c r="G10" s="78">
        <v>1</v>
      </c>
      <c r="H10" s="76">
        <v>20</v>
      </c>
      <c r="I10" s="76">
        <f>H10*G10</f>
        <v>20</v>
      </c>
      <c r="J10" s="37"/>
    </row>
    <row r="11" spans="1:10" ht="30.95" customHeight="1" x14ac:dyDescent="0.15">
      <c r="A11" s="49"/>
      <c r="B11" s="37" t="s">
        <v>174</v>
      </c>
      <c r="C11" s="37" t="s">
        <v>162</v>
      </c>
      <c r="D11" s="53" t="s">
        <v>39</v>
      </c>
      <c r="E11" s="53">
        <v>747000</v>
      </c>
      <c r="F11" s="53">
        <v>789984</v>
      </c>
      <c r="G11" s="41">
        <f>(1-((F11-E11)/E11)/10%)</f>
        <v>0.4245783132530121</v>
      </c>
      <c r="H11" s="37">
        <v>10</v>
      </c>
      <c r="I11" s="86">
        <f>H11*G11</f>
        <v>4.2457831325301214</v>
      </c>
      <c r="J11" s="37"/>
    </row>
    <row r="12" spans="1:10" ht="33" customHeight="1" x14ac:dyDescent="0.15">
      <c r="A12" s="49"/>
      <c r="B12" s="37" t="s">
        <v>173</v>
      </c>
      <c r="C12" s="37" t="s">
        <v>44</v>
      </c>
      <c r="D12" s="53" t="s">
        <v>172</v>
      </c>
      <c r="E12" s="53">
        <v>100</v>
      </c>
      <c r="F12" s="53">
        <v>100</v>
      </c>
      <c r="G12" s="78">
        <v>1</v>
      </c>
      <c r="H12" s="37">
        <v>20</v>
      </c>
      <c r="I12" s="76">
        <f>H12*G12</f>
        <v>20</v>
      </c>
      <c r="J12" s="37"/>
    </row>
    <row r="13" spans="1:10" ht="33" customHeight="1" x14ac:dyDescent="0.15">
      <c r="A13" s="49"/>
      <c r="B13" s="37" t="s">
        <v>171</v>
      </c>
      <c r="C13" s="37" t="s">
        <v>44</v>
      </c>
      <c r="D13" s="53" t="s">
        <v>39</v>
      </c>
      <c r="E13" s="53">
        <v>100</v>
      </c>
      <c r="F13" s="53">
        <v>100</v>
      </c>
      <c r="G13" s="78">
        <v>1</v>
      </c>
      <c r="H13" s="37">
        <v>10</v>
      </c>
      <c r="I13" s="76">
        <f>H13*G13</f>
        <v>10</v>
      </c>
      <c r="J13" s="37"/>
    </row>
    <row r="14" spans="1:10" ht="33.950000000000003" customHeight="1" x14ac:dyDescent="0.15">
      <c r="A14" s="49"/>
      <c r="B14" s="37" t="s">
        <v>170</v>
      </c>
      <c r="C14" s="37" t="s">
        <v>64</v>
      </c>
      <c r="D14" s="53" t="s">
        <v>39</v>
      </c>
      <c r="E14" s="53">
        <v>170</v>
      </c>
      <c r="F14" s="53">
        <v>170</v>
      </c>
      <c r="G14" s="78">
        <v>1</v>
      </c>
      <c r="H14" s="37">
        <v>20</v>
      </c>
      <c r="I14" s="76">
        <f>H14*G14</f>
        <v>20</v>
      </c>
      <c r="J14" s="37"/>
    </row>
    <row r="15" spans="1:10" ht="30" customHeight="1" x14ac:dyDescent="0.15">
      <c r="A15" s="49"/>
      <c r="B15" s="37" t="s">
        <v>169</v>
      </c>
      <c r="C15" s="37" t="s">
        <v>44</v>
      </c>
      <c r="D15" s="53" t="s">
        <v>36</v>
      </c>
      <c r="E15" s="53">
        <v>95</v>
      </c>
      <c r="F15" s="53">
        <v>95</v>
      </c>
      <c r="G15" s="78">
        <v>1</v>
      </c>
      <c r="H15" s="37">
        <v>10</v>
      </c>
      <c r="I15" s="76">
        <f>H15*G15</f>
        <v>10</v>
      </c>
      <c r="J15" s="37"/>
    </row>
    <row r="16" spans="1:10" ht="30" customHeight="1" x14ac:dyDescent="0.15">
      <c r="A16" s="49"/>
      <c r="B16" s="37"/>
      <c r="C16" s="37"/>
      <c r="D16" s="37"/>
      <c r="E16" s="53"/>
      <c r="F16" s="53"/>
      <c r="G16" s="41"/>
      <c r="H16" s="37"/>
      <c r="I16" s="76"/>
      <c r="J16" s="37"/>
    </row>
    <row r="17" spans="1:10" ht="30" customHeight="1" x14ac:dyDescent="0.15">
      <c r="A17" s="49"/>
      <c r="B17" s="37"/>
      <c r="C17" s="37"/>
      <c r="D17" s="53"/>
      <c r="E17" s="53"/>
      <c r="F17" s="53"/>
      <c r="G17" s="41"/>
      <c r="H17" s="37"/>
      <c r="I17" s="76"/>
      <c r="J17" s="37"/>
    </row>
    <row r="18" spans="1:10" ht="35.1" customHeight="1" x14ac:dyDescent="0.15">
      <c r="A18" s="49"/>
      <c r="B18" s="37"/>
      <c r="C18" s="37"/>
      <c r="D18" s="53"/>
      <c r="E18" s="53"/>
      <c r="F18" s="53"/>
      <c r="G18" s="41"/>
      <c r="H18" s="37"/>
      <c r="I18" s="76"/>
      <c r="J18" s="37"/>
    </row>
    <row r="19" spans="1:10" ht="26.1" customHeight="1" x14ac:dyDescent="0.15">
      <c r="A19" s="49"/>
      <c r="B19" s="37"/>
      <c r="C19" s="37"/>
      <c r="D19" s="53"/>
      <c r="E19" s="53"/>
      <c r="F19" s="53"/>
      <c r="G19" s="41"/>
      <c r="H19" s="37"/>
      <c r="I19" s="76"/>
      <c r="J19" s="37"/>
    </row>
    <row r="20" spans="1:10" ht="26.1" customHeight="1" x14ac:dyDescent="0.15">
      <c r="A20" s="49"/>
      <c r="B20" s="37"/>
      <c r="C20" s="37"/>
      <c r="D20" s="53"/>
      <c r="E20" s="53"/>
      <c r="F20" s="53"/>
      <c r="G20" s="41"/>
      <c r="H20" s="37"/>
      <c r="I20" s="76"/>
      <c r="J20" s="37"/>
    </row>
    <row r="21" spans="1:10" ht="26.1" customHeight="1" x14ac:dyDescent="0.15">
      <c r="A21" s="49"/>
      <c r="B21" s="37"/>
      <c r="C21" s="37"/>
      <c r="D21" s="53"/>
      <c r="E21" s="53"/>
      <c r="F21" s="53"/>
      <c r="G21" s="41"/>
      <c r="H21" s="37"/>
      <c r="I21" s="76"/>
      <c r="J21" s="37"/>
    </row>
    <row r="22" spans="1:10" ht="26.1" customHeight="1" x14ac:dyDescent="0.15">
      <c r="A22" s="49"/>
      <c r="B22" s="37"/>
      <c r="C22" s="37"/>
      <c r="D22" s="53"/>
      <c r="E22" s="53"/>
      <c r="F22" s="37"/>
      <c r="G22" s="41"/>
      <c r="H22" s="37"/>
      <c r="I22" s="76"/>
      <c r="J22" s="37"/>
    </row>
    <row r="23" spans="1:10" ht="26.1" customHeight="1" x14ac:dyDescent="0.15">
      <c r="A23" s="49"/>
      <c r="B23" s="37"/>
      <c r="C23" s="37"/>
      <c r="D23" s="53"/>
      <c r="E23" s="53"/>
      <c r="F23" s="37"/>
      <c r="G23" s="41"/>
      <c r="H23" s="37"/>
      <c r="I23" s="76"/>
      <c r="J23" s="37"/>
    </row>
    <row r="24" spans="1:10" ht="26.1" customHeight="1" x14ac:dyDescent="0.15">
      <c r="A24" s="54" t="s">
        <v>53</v>
      </c>
      <c r="B24" s="55"/>
      <c r="C24" s="55"/>
      <c r="D24" s="56"/>
      <c r="E24" s="56"/>
      <c r="F24" s="55"/>
      <c r="G24" s="57"/>
      <c r="H24" s="55"/>
      <c r="I24" s="76"/>
      <c r="J24" s="58"/>
    </row>
  </sheetData>
  <mergeCells count="18">
    <mergeCell ref="B6:C6"/>
    <mergeCell ref="D6:E6"/>
    <mergeCell ref="F6:G6"/>
    <mergeCell ref="A1:J1"/>
    <mergeCell ref="A2:J2"/>
    <mergeCell ref="B3:F3"/>
    <mergeCell ref="B4:C4"/>
    <mergeCell ref="E4:F4"/>
    <mergeCell ref="A9:A23"/>
    <mergeCell ref="B7:E7"/>
    <mergeCell ref="F7:J7"/>
    <mergeCell ref="B8:E8"/>
    <mergeCell ref="F8:J8"/>
    <mergeCell ref="A5:A6"/>
    <mergeCell ref="A7:A8"/>
    <mergeCell ref="B5:C5"/>
    <mergeCell ref="D5:E5"/>
    <mergeCell ref="F5:G5"/>
  </mergeCells>
  <phoneticPr fontId="4" type="noConversion"/>
  <pageMargins left="0.69930555555555596" right="0.69930555555555596" top="0.75" bottom="0.75" header="0.3" footer="0.3"/>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N19" sqref="N19"/>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9" width="12.625" style="34" customWidth="1"/>
    <col min="10" max="10" width="15.5" style="34" customWidth="1"/>
    <col min="11" max="16384" width="9" style="34"/>
  </cols>
  <sheetData>
    <row r="1" spans="1:10" ht="20.25" x14ac:dyDescent="0.15">
      <c r="A1" s="31" t="s">
        <v>81</v>
      </c>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51" customHeight="1" x14ac:dyDescent="0.15">
      <c r="A3" s="37" t="s">
        <v>1</v>
      </c>
      <c r="B3" s="38" t="s">
        <v>188</v>
      </c>
      <c r="C3" s="39"/>
      <c r="D3" s="39"/>
      <c r="E3" s="39"/>
      <c r="F3" s="40"/>
      <c r="G3" s="41" t="s">
        <v>2</v>
      </c>
      <c r="H3" s="42">
        <f>J6+SUM(I10:I20)</f>
        <v>92.333333333333343</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3029772.4</v>
      </c>
      <c r="C6" s="40"/>
      <c r="D6" s="38">
        <v>2668436.7000000002</v>
      </c>
      <c r="E6" s="40"/>
      <c r="F6" s="38">
        <v>2668436.7000000002</v>
      </c>
      <c r="G6" s="40"/>
      <c r="H6" s="41">
        <f>F6/D6</f>
        <v>1</v>
      </c>
      <c r="I6" s="48">
        <v>10</v>
      </c>
      <c r="J6" s="37">
        <f>I6*H6</f>
        <v>10</v>
      </c>
    </row>
    <row r="7" spans="1:10" ht="26.1" customHeight="1" x14ac:dyDescent="0.15">
      <c r="A7" s="49" t="s">
        <v>19</v>
      </c>
      <c r="B7" s="49" t="s">
        <v>20</v>
      </c>
      <c r="C7" s="49"/>
      <c r="D7" s="49"/>
      <c r="E7" s="49"/>
      <c r="F7" s="49" t="s">
        <v>21</v>
      </c>
      <c r="G7" s="50"/>
      <c r="H7" s="49"/>
      <c r="I7" s="49"/>
      <c r="J7" s="49"/>
    </row>
    <row r="8" spans="1:10" ht="161.1" customHeight="1" x14ac:dyDescent="0.15">
      <c r="A8" s="49"/>
      <c r="B8" s="51" t="s">
        <v>187</v>
      </c>
      <c r="C8" s="51"/>
      <c r="D8" s="49"/>
      <c r="E8" s="49"/>
      <c r="F8" s="51" t="s">
        <v>186</v>
      </c>
      <c r="G8" s="52"/>
      <c r="H8" s="51"/>
      <c r="I8" s="51"/>
      <c r="J8" s="51"/>
    </row>
    <row r="9" spans="1:10" ht="53.1"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185</v>
      </c>
      <c r="C10" s="37" t="s">
        <v>38</v>
      </c>
      <c r="D10" s="53" t="s">
        <v>39</v>
      </c>
      <c r="E10" s="87">
        <v>18</v>
      </c>
      <c r="F10" s="87">
        <v>18</v>
      </c>
      <c r="G10" s="78">
        <v>1</v>
      </c>
      <c r="H10" s="76">
        <v>20</v>
      </c>
      <c r="I10" s="76">
        <f>H10*G10</f>
        <v>20</v>
      </c>
      <c r="J10" s="37"/>
    </row>
    <row r="11" spans="1:10" ht="30.95" customHeight="1" x14ac:dyDescent="0.15">
      <c r="A11" s="49"/>
      <c r="B11" s="37" t="s">
        <v>184</v>
      </c>
      <c r="C11" s="37" t="s">
        <v>44</v>
      </c>
      <c r="D11" s="53" t="s">
        <v>39</v>
      </c>
      <c r="E11" s="53">
        <v>100</v>
      </c>
      <c r="F11" s="53">
        <v>100</v>
      </c>
      <c r="G11" s="78">
        <v>1</v>
      </c>
      <c r="H11" s="37">
        <v>20</v>
      </c>
      <c r="I11" s="76">
        <f>H11*G11</f>
        <v>20</v>
      </c>
      <c r="J11" s="37"/>
    </row>
    <row r="12" spans="1:10" ht="33" customHeight="1" x14ac:dyDescent="0.15">
      <c r="A12" s="49"/>
      <c r="B12" s="37" t="s">
        <v>148</v>
      </c>
      <c r="C12" s="37" t="s">
        <v>64</v>
      </c>
      <c r="D12" s="53" t="s">
        <v>39</v>
      </c>
      <c r="E12" s="53">
        <v>302</v>
      </c>
      <c r="F12" s="53">
        <v>266.83999999999997</v>
      </c>
      <c r="G12" s="78">
        <v>0</v>
      </c>
      <c r="H12" s="37">
        <v>5</v>
      </c>
      <c r="I12" s="76">
        <f>H12*G12</f>
        <v>0</v>
      </c>
      <c r="J12" s="37"/>
    </row>
    <row r="13" spans="1:10" ht="33" customHeight="1" x14ac:dyDescent="0.15">
      <c r="A13" s="49"/>
      <c r="B13" s="37" t="s">
        <v>183</v>
      </c>
      <c r="C13" s="37" t="s">
        <v>44</v>
      </c>
      <c r="D13" s="53" t="s">
        <v>39</v>
      </c>
      <c r="E13" s="53">
        <v>100</v>
      </c>
      <c r="F13" s="53">
        <v>100</v>
      </c>
      <c r="G13" s="78">
        <v>1</v>
      </c>
      <c r="H13" s="37">
        <v>10</v>
      </c>
      <c r="I13" s="76">
        <f>H13*G13</f>
        <v>10</v>
      </c>
      <c r="J13" s="37"/>
    </row>
    <row r="14" spans="1:10" ht="33.950000000000003" customHeight="1" x14ac:dyDescent="0.15">
      <c r="A14" s="49"/>
      <c r="B14" s="37" t="s">
        <v>182</v>
      </c>
      <c r="C14" s="37" t="s">
        <v>181</v>
      </c>
      <c r="D14" s="53" t="s">
        <v>39</v>
      </c>
      <c r="E14" s="53">
        <v>75</v>
      </c>
      <c r="F14" s="53">
        <v>79</v>
      </c>
      <c r="G14" s="78">
        <f>(1-((F14-E14)/E14)/10%)</f>
        <v>0.46666666666666667</v>
      </c>
      <c r="H14" s="37">
        <v>5</v>
      </c>
      <c r="I14" s="86">
        <f>H14*G14</f>
        <v>2.3333333333333335</v>
      </c>
      <c r="J14" s="37"/>
    </row>
    <row r="15" spans="1:10" ht="30" customHeight="1" x14ac:dyDescent="0.15">
      <c r="A15" s="49"/>
      <c r="B15" s="37" t="s">
        <v>180</v>
      </c>
      <c r="C15" s="37" t="s">
        <v>50</v>
      </c>
      <c r="D15" s="53" t="s">
        <v>50</v>
      </c>
      <c r="E15" s="53" t="s">
        <v>51</v>
      </c>
      <c r="F15" s="53" t="s">
        <v>51</v>
      </c>
      <c r="G15" s="78">
        <v>1</v>
      </c>
      <c r="H15" s="37">
        <v>20</v>
      </c>
      <c r="I15" s="76">
        <f>H15*G15</f>
        <v>20</v>
      </c>
      <c r="J15" s="37"/>
    </row>
    <row r="16" spans="1:10" ht="30" customHeight="1" x14ac:dyDescent="0.15">
      <c r="A16" s="49"/>
      <c r="B16" s="37" t="s">
        <v>144</v>
      </c>
      <c r="C16" s="37" t="s">
        <v>44</v>
      </c>
      <c r="D16" s="37" t="s">
        <v>36</v>
      </c>
      <c r="E16" s="53">
        <v>90</v>
      </c>
      <c r="F16" s="53">
        <v>90</v>
      </c>
      <c r="G16" s="78">
        <v>1</v>
      </c>
      <c r="H16" s="37">
        <v>10</v>
      </c>
      <c r="I16" s="76">
        <f>H16*G16</f>
        <v>10</v>
      </c>
      <c r="J16" s="37"/>
    </row>
    <row r="17" spans="1:10" ht="30" customHeight="1" x14ac:dyDescent="0.15">
      <c r="A17" s="49"/>
      <c r="B17" s="37"/>
      <c r="C17" s="37"/>
      <c r="D17" s="53"/>
      <c r="E17" s="53"/>
      <c r="F17" s="53"/>
      <c r="G17" s="41"/>
      <c r="H17" s="37"/>
      <c r="I17" s="76"/>
      <c r="J17" s="37"/>
    </row>
    <row r="18" spans="1:10" ht="35.1" customHeight="1" x14ac:dyDescent="0.15">
      <c r="A18" s="49"/>
      <c r="B18" s="37"/>
      <c r="C18" s="37"/>
      <c r="D18" s="53"/>
      <c r="E18" s="53"/>
      <c r="F18" s="53"/>
      <c r="G18" s="41"/>
      <c r="H18" s="37"/>
      <c r="I18" s="76"/>
      <c r="J18" s="37"/>
    </row>
    <row r="19" spans="1:10" ht="26.1" customHeight="1" x14ac:dyDescent="0.15">
      <c r="A19" s="49"/>
      <c r="B19" s="37"/>
      <c r="C19" s="37"/>
      <c r="D19" s="53"/>
      <c r="E19" s="53"/>
      <c r="F19" s="53"/>
      <c r="G19" s="41"/>
      <c r="H19" s="37"/>
      <c r="I19" s="76"/>
      <c r="J19" s="37"/>
    </row>
    <row r="20" spans="1:10" ht="26.1" customHeight="1" x14ac:dyDescent="0.15">
      <c r="A20" s="49"/>
      <c r="B20" s="37"/>
      <c r="C20" s="37"/>
      <c r="D20" s="53"/>
      <c r="E20" s="53"/>
      <c r="F20" s="53"/>
      <c r="G20" s="41"/>
      <c r="H20" s="37"/>
      <c r="I20" s="76"/>
      <c r="J20" s="37"/>
    </row>
    <row r="21" spans="1:10" ht="26.1" customHeight="1" x14ac:dyDescent="0.15">
      <c r="A21" s="49"/>
      <c r="B21" s="37"/>
      <c r="C21" s="37"/>
      <c r="D21" s="53"/>
      <c r="E21" s="53"/>
      <c r="F21" s="53"/>
      <c r="G21" s="41"/>
      <c r="H21" s="37"/>
      <c r="I21" s="76"/>
      <c r="J21" s="37"/>
    </row>
    <row r="22" spans="1:10" ht="26.1" customHeight="1" x14ac:dyDescent="0.15">
      <c r="A22" s="49"/>
      <c r="B22" s="37"/>
      <c r="C22" s="37"/>
      <c r="D22" s="53"/>
      <c r="E22" s="53"/>
      <c r="F22" s="37"/>
      <c r="G22" s="41"/>
      <c r="H22" s="37"/>
      <c r="I22" s="76"/>
      <c r="J22" s="37"/>
    </row>
    <row r="23" spans="1:10" ht="26.1" customHeight="1" x14ac:dyDescent="0.15">
      <c r="A23" s="49"/>
      <c r="B23" s="37"/>
      <c r="C23" s="37"/>
      <c r="D23" s="53"/>
      <c r="E23" s="53"/>
      <c r="F23" s="37"/>
      <c r="G23" s="41"/>
      <c r="H23" s="37"/>
      <c r="I23" s="76"/>
      <c r="J23" s="37"/>
    </row>
    <row r="24" spans="1:10" ht="26.1" customHeight="1" x14ac:dyDescent="0.15">
      <c r="A24" s="54" t="s">
        <v>53</v>
      </c>
      <c r="B24" s="55"/>
      <c r="C24" s="55"/>
      <c r="D24" s="56"/>
      <c r="E24" s="56"/>
      <c r="F24" s="55"/>
      <c r="G24" s="57"/>
      <c r="H24" s="55"/>
      <c r="I24" s="76"/>
      <c r="J24" s="58"/>
    </row>
  </sheetData>
  <mergeCells count="18">
    <mergeCell ref="B6:C6"/>
    <mergeCell ref="D6:E6"/>
    <mergeCell ref="F6:G6"/>
    <mergeCell ref="A1:J1"/>
    <mergeCell ref="A2:J2"/>
    <mergeCell ref="B3:F3"/>
    <mergeCell ref="B4:C4"/>
    <mergeCell ref="E4:F4"/>
    <mergeCell ref="A9:A23"/>
    <mergeCell ref="B7:E7"/>
    <mergeCell ref="F7:J7"/>
    <mergeCell ref="B8:E8"/>
    <mergeCell ref="F8:J8"/>
    <mergeCell ref="A5:A6"/>
    <mergeCell ref="A7:A8"/>
    <mergeCell ref="B5:C5"/>
    <mergeCell ref="D5:E5"/>
    <mergeCell ref="F5:G5"/>
  </mergeCells>
  <phoneticPr fontId="4" type="noConversion"/>
  <pageMargins left="0.69930555555555596" right="0.69930555555555596" top="0.75" bottom="0.75" header="0.3" footer="0.3"/>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69930555555555596" right="0.69930555555555596"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66</v>
      </c>
      <c r="C3" s="39"/>
      <c r="D3" s="39"/>
      <c r="E3" s="39"/>
      <c r="F3" s="40"/>
      <c r="G3" s="41" t="s">
        <v>2</v>
      </c>
      <c r="H3" s="42">
        <f>J6+SUM(I10:I19)</f>
        <v>95</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450000</v>
      </c>
      <c r="C6" s="40"/>
      <c r="D6" s="38">
        <v>297614</v>
      </c>
      <c r="E6" s="40"/>
      <c r="F6" s="38">
        <v>297614</v>
      </c>
      <c r="G6" s="45"/>
      <c r="H6" s="41">
        <f>F6/D6</f>
        <v>1</v>
      </c>
      <c r="I6" s="48">
        <v>10</v>
      </c>
      <c r="J6" s="37">
        <f>I6*H6</f>
        <v>10</v>
      </c>
    </row>
    <row r="7" spans="1:10" ht="26.1" customHeight="1" x14ac:dyDescent="0.15">
      <c r="A7" s="49" t="s">
        <v>19</v>
      </c>
      <c r="B7" s="49" t="s">
        <v>20</v>
      </c>
      <c r="C7" s="49"/>
      <c r="D7" s="49"/>
      <c r="E7" s="49"/>
      <c r="F7" s="49" t="s">
        <v>21</v>
      </c>
      <c r="G7" s="50"/>
      <c r="H7" s="49"/>
      <c r="I7" s="49"/>
      <c r="J7" s="49"/>
    </row>
    <row r="8" spans="1:10" ht="188.1" customHeight="1" x14ac:dyDescent="0.15">
      <c r="A8" s="49"/>
      <c r="B8" s="51" t="s">
        <v>56</v>
      </c>
      <c r="C8" s="51"/>
      <c r="D8" s="49"/>
      <c r="E8" s="49"/>
      <c r="F8" s="51" t="s">
        <v>57</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9" customHeight="1" x14ac:dyDescent="0.15">
      <c r="A10" s="49"/>
      <c r="B10" s="37" t="s">
        <v>58</v>
      </c>
      <c r="C10" s="37" t="s">
        <v>59</v>
      </c>
      <c r="D10" s="53" t="s">
        <v>39</v>
      </c>
      <c r="E10" s="53">
        <v>7</v>
      </c>
      <c r="F10" s="53">
        <v>7</v>
      </c>
      <c r="G10" s="41">
        <v>1</v>
      </c>
      <c r="H10" s="37">
        <v>20</v>
      </c>
      <c r="I10" s="37">
        <f>H10*G10</f>
        <v>20</v>
      </c>
      <c r="J10" s="37"/>
    </row>
    <row r="11" spans="1:10" ht="39" customHeight="1" x14ac:dyDescent="0.15">
      <c r="A11" s="49"/>
      <c r="B11" s="37" t="s">
        <v>60</v>
      </c>
      <c r="C11" s="37" t="s">
        <v>61</v>
      </c>
      <c r="D11" s="53" t="s">
        <v>39</v>
      </c>
      <c r="E11" s="53">
        <v>6</v>
      </c>
      <c r="F11" s="53">
        <v>6</v>
      </c>
      <c r="G11" s="41">
        <v>1</v>
      </c>
      <c r="H11" s="37">
        <v>30</v>
      </c>
      <c r="I11" s="37">
        <f>H11*G11</f>
        <v>30</v>
      </c>
      <c r="J11" s="37"/>
    </row>
    <row r="12" spans="1:10" ht="39" customHeight="1" x14ac:dyDescent="0.15">
      <c r="A12" s="49"/>
      <c r="B12" s="37" t="s">
        <v>62</v>
      </c>
      <c r="C12" s="37" t="s">
        <v>44</v>
      </c>
      <c r="D12" s="53" t="s">
        <v>36</v>
      </c>
      <c r="E12" s="53">
        <v>97</v>
      </c>
      <c r="F12" s="53">
        <v>97</v>
      </c>
      <c r="G12" s="41">
        <v>1</v>
      </c>
      <c r="H12" s="37">
        <v>25</v>
      </c>
      <c r="I12" s="37">
        <f>H12*G12</f>
        <v>25</v>
      </c>
      <c r="J12" s="37"/>
    </row>
    <row r="13" spans="1:10" ht="33.950000000000003" customHeight="1" x14ac:dyDescent="0.15">
      <c r="A13" s="49"/>
      <c r="B13" s="37" t="s">
        <v>63</v>
      </c>
      <c r="C13" s="37" t="s">
        <v>64</v>
      </c>
      <c r="D13" s="37" t="s">
        <v>39</v>
      </c>
      <c r="E13" s="53">
        <v>100</v>
      </c>
      <c r="F13" s="53">
        <v>0</v>
      </c>
      <c r="G13" s="41">
        <v>0</v>
      </c>
      <c r="H13" s="37">
        <v>5</v>
      </c>
      <c r="I13" s="37">
        <f>H13*G13</f>
        <v>0</v>
      </c>
      <c r="J13" s="37"/>
    </row>
    <row r="14" spans="1:10" ht="41.1" customHeight="1" x14ac:dyDescent="0.15">
      <c r="A14" s="49"/>
      <c r="B14" s="37" t="s">
        <v>65</v>
      </c>
      <c r="C14" s="37" t="s">
        <v>44</v>
      </c>
      <c r="D14" s="53" t="s">
        <v>36</v>
      </c>
      <c r="E14" s="53">
        <v>90</v>
      </c>
      <c r="F14" s="53">
        <v>90</v>
      </c>
      <c r="G14" s="41">
        <v>1</v>
      </c>
      <c r="H14" s="37">
        <v>10</v>
      </c>
      <c r="I14" s="37">
        <f>H14*G14</f>
        <v>10</v>
      </c>
      <c r="J14" s="37"/>
    </row>
    <row r="15" spans="1:10" ht="26.1" customHeight="1" x14ac:dyDescent="0.15">
      <c r="A15" s="49"/>
      <c r="B15" s="37"/>
      <c r="C15" s="37"/>
      <c r="D15" s="37"/>
      <c r="E15" s="53"/>
      <c r="F15" s="53"/>
      <c r="G15" s="41"/>
      <c r="H15" s="37"/>
      <c r="I15" s="37"/>
      <c r="J15" s="37"/>
    </row>
    <row r="16" spans="1:10" ht="26.1" customHeight="1" x14ac:dyDescent="0.15">
      <c r="A16" s="49"/>
      <c r="B16" s="37"/>
      <c r="C16" s="37"/>
      <c r="D16" s="53"/>
      <c r="E16" s="53"/>
      <c r="F16" s="53"/>
      <c r="G16" s="41"/>
      <c r="H16" s="37"/>
      <c r="I16" s="37"/>
      <c r="J16" s="37"/>
    </row>
    <row r="17" spans="1:10" ht="26.1" customHeight="1" x14ac:dyDescent="0.15">
      <c r="A17" s="49"/>
      <c r="B17" s="37"/>
      <c r="C17" s="37"/>
      <c r="D17" s="53"/>
      <c r="E17" s="53"/>
      <c r="F17" s="53"/>
      <c r="G17" s="41"/>
      <c r="H17" s="37"/>
      <c r="I17" s="37"/>
      <c r="J17" s="37"/>
    </row>
    <row r="18" spans="1:10" ht="26.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37"/>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54" t="s">
        <v>53</v>
      </c>
      <c r="B23" s="55"/>
      <c r="C23" s="55"/>
      <c r="D23" s="56"/>
      <c r="E23" s="56"/>
      <c r="F23" s="55"/>
      <c r="G23" s="57"/>
      <c r="H23" s="55"/>
      <c r="I23" s="37"/>
      <c r="J23" s="58"/>
    </row>
  </sheetData>
  <mergeCells count="18">
    <mergeCell ref="A9:A22"/>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6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80</v>
      </c>
      <c r="C3" s="39"/>
      <c r="D3" s="39"/>
      <c r="E3" s="39"/>
      <c r="F3" s="40"/>
      <c r="G3" s="41" t="s">
        <v>2</v>
      </c>
      <c r="H3" s="42">
        <f>J6+SUM(I10:I19)</f>
        <v>100</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500000</v>
      </c>
      <c r="C6" s="40"/>
      <c r="D6" s="38">
        <v>500000</v>
      </c>
      <c r="E6" s="40"/>
      <c r="F6" s="38">
        <v>500000</v>
      </c>
      <c r="G6" s="45"/>
      <c r="H6" s="41">
        <f>F6/D6</f>
        <v>1</v>
      </c>
      <c r="I6" s="48">
        <v>10</v>
      </c>
      <c r="J6" s="37">
        <f>I6*H6</f>
        <v>10</v>
      </c>
    </row>
    <row r="7" spans="1:10" ht="26.1" customHeight="1" x14ac:dyDescent="0.15">
      <c r="A7" s="49" t="s">
        <v>19</v>
      </c>
      <c r="B7" s="49" t="s">
        <v>20</v>
      </c>
      <c r="C7" s="49"/>
      <c r="D7" s="49"/>
      <c r="E7" s="49"/>
      <c r="F7" s="49" t="s">
        <v>21</v>
      </c>
      <c r="G7" s="50"/>
      <c r="H7" s="49"/>
      <c r="I7" s="49"/>
      <c r="J7" s="49"/>
    </row>
    <row r="8" spans="1:10" ht="188.1" customHeight="1" x14ac:dyDescent="0.15">
      <c r="A8" s="49"/>
      <c r="B8" s="51" t="s">
        <v>67</v>
      </c>
      <c r="C8" s="51"/>
      <c r="D8" s="49"/>
      <c r="E8" s="49"/>
      <c r="F8" s="51" t="s">
        <v>68</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69</v>
      </c>
      <c r="C10" s="37" t="s">
        <v>70</v>
      </c>
      <c r="D10" s="53" t="s">
        <v>71</v>
      </c>
      <c r="E10" s="53">
        <v>4000</v>
      </c>
      <c r="F10" s="53">
        <v>3588.66</v>
      </c>
      <c r="G10" s="41">
        <v>1</v>
      </c>
      <c r="H10" s="37">
        <v>10</v>
      </c>
      <c r="I10" s="37">
        <f>H10*G10</f>
        <v>10</v>
      </c>
      <c r="J10" s="37"/>
    </row>
    <row r="11" spans="1:10" ht="33" customHeight="1" x14ac:dyDescent="0.15">
      <c r="A11" s="49"/>
      <c r="B11" s="37" t="s">
        <v>72</v>
      </c>
      <c r="C11" s="37" t="s">
        <v>73</v>
      </c>
      <c r="D11" s="53" t="s">
        <v>71</v>
      </c>
      <c r="E11" s="53">
        <v>40</v>
      </c>
      <c r="F11" s="53">
        <v>22.39</v>
      </c>
      <c r="G11" s="41">
        <v>1</v>
      </c>
      <c r="H11" s="37">
        <v>15</v>
      </c>
      <c r="I11" s="37">
        <f t="shared" ref="I11:I17" si="0">H11*G11</f>
        <v>15</v>
      </c>
      <c r="J11" s="37"/>
    </row>
    <row r="12" spans="1:10" ht="33" customHeight="1" x14ac:dyDescent="0.15">
      <c r="A12" s="49"/>
      <c r="B12" s="37" t="s">
        <v>74</v>
      </c>
      <c r="C12" s="37" t="s">
        <v>70</v>
      </c>
      <c r="D12" s="53" t="s">
        <v>71</v>
      </c>
      <c r="E12" s="53">
        <v>5000</v>
      </c>
      <c r="F12" s="53">
        <v>2590.2800000000002</v>
      </c>
      <c r="G12" s="41">
        <v>1</v>
      </c>
      <c r="H12" s="37">
        <v>10</v>
      </c>
      <c r="I12" s="37">
        <f t="shared" si="0"/>
        <v>10</v>
      </c>
      <c r="J12" s="37"/>
    </row>
    <row r="13" spans="1:10" ht="33.950000000000003" customHeight="1" x14ac:dyDescent="0.15">
      <c r="A13" s="49"/>
      <c r="B13" s="37" t="s">
        <v>75</v>
      </c>
      <c r="C13" s="37" t="s">
        <v>70</v>
      </c>
      <c r="D13" s="53" t="s">
        <v>71</v>
      </c>
      <c r="E13" s="53">
        <v>2500</v>
      </c>
      <c r="F13" s="53">
        <v>2200</v>
      </c>
      <c r="G13" s="41">
        <v>1</v>
      </c>
      <c r="H13" s="37">
        <v>5</v>
      </c>
      <c r="I13" s="37">
        <f t="shared" si="0"/>
        <v>5</v>
      </c>
      <c r="J13" s="37"/>
    </row>
    <row r="14" spans="1:10" ht="30" customHeight="1" x14ac:dyDescent="0.15">
      <c r="A14" s="49"/>
      <c r="B14" s="37" t="s">
        <v>76</v>
      </c>
      <c r="C14" s="37" t="s">
        <v>44</v>
      </c>
      <c r="D14" s="53" t="s">
        <v>39</v>
      </c>
      <c r="E14" s="53">
        <v>100</v>
      </c>
      <c r="F14" s="53">
        <v>100</v>
      </c>
      <c r="G14" s="41">
        <v>1</v>
      </c>
      <c r="H14" s="37">
        <v>15</v>
      </c>
      <c r="I14" s="37">
        <f t="shared" si="0"/>
        <v>15</v>
      </c>
      <c r="J14" s="37"/>
    </row>
    <row r="15" spans="1:10" ht="30" customHeight="1" x14ac:dyDescent="0.15">
      <c r="A15" s="49"/>
      <c r="B15" s="37" t="s">
        <v>77</v>
      </c>
      <c r="C15" s="37" t="s">
        <v>50</v>
      </c>
      <c r="D15" s="37" t="s">
        <v>50</v>
      </c>
      <c r="E15" s="53" t="s">
        <v>78</v>
      </c>
      <c r="F15" s="53" t="s">
        <v>78</v>
      </c>
      <c r="G15" s="41">
        <v>1</v>
      </c>
      <c r="H15" s="37">
        <v>10</v>
      </c>
      <c r="I15" s="37">
        <f t="shared" si="0"/>
        <v>10</v>
      </c>
      <c r="J15" s="37"/>
    </row>
    <row r="16" spans="1:10" ht="30" customHeight="1" x14ac:dyDescent="0.15">
      <c r="A16" s="49"/>
      <c r="B16" s="37" t="s">
        <v>79</v>
      </c>
      <c r="C16" s="37" t="s">
        <v>50</v>
      </c>
      <c r="D16" s="53" t="s">
        <v>50</v>
      </c>
      <c r="E16" s="53" t="s">
        <v>51</v>
      </c>
      <c r="F16" s="53" t="s">
        <v>51</v>
      </c>
      <c r="G16" s="41">
        <v>1</v>
      </c>
      <c r="H16" s="37">
        <v>15</v>
      </c>
      <c r="I16" s="37">
        <f t="shared" si="0"/>
        <v>15</v>
      </c>
      <c r="J16" s="37"/>
    </row>
    <row r="17" spans="1:10" ht="26.1" customHeight="1" x14ac:dyDescent="0.15">
      <c r="A17" s="49"/>
      <c r="B17" s="37" t="s">
        <v>65</v>
      </c>
      <c r="C17" s="37" t="s">
        <v>44</v>
      </c>
      <c r="D17" s="53" t="s">
        <v>36</v>
      </c>
      <c r="E17" s="53">
        <v>90</v>
      </c>
      <c r="F17" s="53">
        <v>90</v>
      </c>
      <c r="G17" s="41">
        <v>1</v>
      </c>
      <c r="H17" s="37">
        <v>10</v>
      </c>
      <c r="I17" s="37">
        <f t="shared" si="0"/>
        <v>10</v>
      </c>
      <c r="J17" s="37"/>
    </row>
    <row r="18" spans="1:10" ht="26.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37"/>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54" t="s">
        <v>53</v>
      </c>
      <c r="B23" s="55"/>
      <c r="C23" s="55"/>
      <c r="D23" s="56"/>
      <c r="E23" s="56"/>
      <c r="F23" s="55"/>
      <c r="G23" s="57"/>
      <c r="H23" s="55"/>
      <c r="I23" s="37"/>
      <c r="J23" s="58"/>
    </row>
  </sheetData>
  <mergeCells count="18">
    <mergeCell ref="A9:A22"/>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t="s">
        <v>81</v>
      </c>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89</v>
      </c>
      <c r="C3" s="39"/>
      <c r="D3" s="39"/>
      <c r="E3" s="39"/>
      <c r="F3" s="40"/>
      <c r="G3" s="41" t="s">
        <v>2</v>
      </c>
      <c r="H3" s="42">
        <f>J6+SUM(I10:I21)</f>
        <v>88.75</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300000</v>
      </c>
      <c r="C6" s="40"/>
      <c r="D6" s="38">
        <v>50000</v>
      </c>
      <c r="E6" s="40"/>
      <c r="F6" s="38">
        <v>50000</v>
      </c>
      <c r="G6" s="45"/>
      <c r="H6" s="41">
        <f>F6/D6</f>
        <v>1</v>
      </c>
      <c r="I6" s="48">
        <v>10</v>
      </c>
      <c r="J6" s="37">
        <f>I6*H6</f>
        <v>10</v>
      </c>
    </row>
    <row r="7" spans="1:10" ht="26.1" customHeight="1" x14ac:dyDescent="0.15">
      <c r="A7" s="49" t="s">
        <v>19</v>
      </c>
      <c r="B7" s="49" t="s">
        <v>20</v>
      </c>
      <c r="C7" s="49"/>
      <c r="D7" s="49"/>
      <c r="E7" s="49"/>
      <c r="F7" s="49" t="s">
        <v>21</v>
      </c>
      <c r="G7" s="50"/>
      <c r="H7" s="49"/>
      <c r="I7" s="49"/>
      <c r="J7" s="49"/>
    </row>
    <row r="8" spans="1:10" ht="188.1" customHeight="1" x14ac:dyDescent="0.15">
      <c r="A8" s="49"/>
      <c r="B8" s="51" t="s">
        <v>82</v>
      </c>
      <c r="C8" s="51"/>
      <c r="D8" s="49"/>
      <c r="E8" s="49"/>
      <c r="F8" s="51" t="s">
        <v>82</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83</v>
      </c>
      <c r="C10" s="37" t="s">
        <v>38</v>
      </c>
      <c r="D10" s="53" t="s">
        <v>39</v>
      </c>
      <c r="E10" s="53">
        <v>1</v>
      </c>
      <c r="F10" s="53">
        <v>1</v>
      </c>
      <c r="G10" s="41">
        <v>1</v>
      </c>
      <c r="H10" s="37">
        <v>15</v>
      </c>
      <c r="I10" s="37">
        <f t="shared" ref="I10:I15" si="0">H10*G10</f>
        <v>15</v>
      </c>
      <c r="J10" s="37"/>
    </row>
    <row r="11" spans="1:10" ht="30.95" customHeight="1" x14ac:dyDescent="0.15">
      <c r="A11" s="49"/>
      <c r="B11" s="37" t="s">
        <v>84</v>
      </c>
      <c r="C11" s="37" t="s">
        <v>44</v>
      </c>
      <c r="D11" s="53" t="s">
        <v>39</v>
      </c>
      <c r="E11" s="53">
        <v>100</v>
      </c>
      <c r="F11" s="53">
        <v>100</v>
      </c>
      <c r="G11" s="41">
        <v>1</v>
      </c>
      <c r="H11" s="37">
        <v>10</v>
      </c>
      <c r="I11" s="37">
        <f t="shared" si="0"/>
        <v>10</v>
      </c>
      <c r="J11" s="37"/>
    </row>
    <row r="12" spans="1:10" ht="33" customHeight="1" x14ac:dyDescent="0.15">
      <c r="A12" s="49"/>
      <c r="B12" s="37" t="s">
        <v>85</v>
      </c>
      <c r="C12" s="37" t="s">
        <v>38</v>
      </c>
      <c r="D12" s="53" t="s">
        <v>39</v>
      </c>
      <c r="E12" s="53">
        <v>2</v>
      </c>
      <c r="F12" s="53">
        <v>2</v>
      </c>
      <c r="G12" s="41">
        <v>1</v>
      </c>
      <c r="H12" s="37">
        <v>10</v>
      </c>
      <c r="I12" s="37">
        <f t="shared" si="0"/>
        <v>10</v>
      </c>
      <c r="J12" s="37"/>
    </row>
    <row r="13" spans="1:10" ht="33" customHeight="1" x14ac:dyDescent="0.15">
      <c r="A13" s="49"/>
      <c r="B13" s="37" t="s">
        <v>86</v>
      </c>
      <c r="C13" s="37" t="s">
        <v>50</v>
      </c>
      <c r="D13" s="53" t="s">
        <v>50</v>
      </c>
      <c r="E13" s="53" t="s">
        <v>87</v>
      </c>
      <c r="F13" s="53" t="s">
        <v>87</v>
      </c>
      <c r="G13" s="41">
        <v>0.75</v>
      </c>
      <c r="H13" s="37">
        <v>45</v>
      </c>
      <c r="I13" s="37">
        <f t="shared" si="0"/>
        <v>33.75</v>
      </c>
      <c r="J13" s="37"/>
    </row>
    <row r="14" spans="1:10" ht="33" customHeight="1" x14ac:dyDescent="0.15">
      <c r="A14" s="49"/>
      <c r="B14" s="37" t="s">
        <v>88</v>
      </c>
      <c r="C14" s="37" t="s">
        <v>44</v>
      </c>
      <c r="D14" s="53" t="s">
        <v>39</v>
      </c>
      <c r="E14" s="53">
        <v>100</v>
      </c>
      <c r="F14" s="53">
        <v>100</v>
      </c>
      <c r="G14" s="41">
        <v>1</v>
      </c>
      <c r="H14" s="37">
        <v>5</v>
      </c>
      <c r="I14" s="37">
        <f t="shared" si="0"/>
        <v>5</v>
      </c>
      <c r="J14" s="37"/>
    </row>
    <row r="15" spans="1:10" ht="33.950000000000003" customHeight="1" x14ac:dyDescent="0.15">
      <c r="A15" s="49"/>
      <c r="B15" s="37" t="s">
        <v>65</v>
      </c>
      <c r="C15" s="37" t="s">
        <v>44</v>
      </c>
      <c r="D15" s="53" t="s">
        <v>36</v>
      </c>
      <c r="E15" s="53">
        <v>90</v>
      </c>
      <c r="F15" s="53">
        <v>90</v>
      </c>
      <c r="G15" s="41">
        <v>1</v>
      </c>
      <c r="H15" s="37">
        <v>5</v>
      </c>
      <c r="I15" s="37">
        <f t="shared" si="0"/>
        <v>5</v>
      </c>
      <c r="J15" s="37"/>
    </row>
    <row r="16" spans="1:10" ht="30" customHeight="1" x14ac:dyDescent="0.15">
      <c r="A16" s="49"/>
      <c r="B16" s="37"/>
      <c r="C16" s="37"/>
      <c r="D16" s="53"/>
      <c r="E16" s="53"/>
      <c r="F16" s="53"/>
      <c r="G16" s="41"/>
      <c r="H16" s="37"/>
      <c r="I16" s="37"/>
      <c r="J16" s="37"/>
    </row>
    <row r="17" spans="1:10" ht="30" customHeight="1" x14ac:dyDescent="0.15">
      <c r="A17" s="49"/>
      <c r="B17" s="37"/>
      <c r="C17" s="37"/>
      <c r="D17" s="37"/>
      <c r="E17" s="53"/>
      <c r="F17" s="53"/>
      <c r="G17" s="41"/>
      <c r="H17" s="37"/>
      <c r="I17" s="37"/>
      <c r="J17" s="37"/>
    </row>
    <row r="18" spans="1:10" ht="30"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53"/>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49"/>
      <c r="B24" s="37"/>
      <c r="C24" s="37"/>
      <c r="D24" s="53"/>
      <c r="E24" s="53"/>
      <c r="F24" s="37"/>
      <c r="G24" s="41"/>
      <c r="H24" s="37"/>
      <c r="I24" s="37"/>
      <c r="J24" s="37"/>
    </row>
    <row r="25" spans="1:10" ht="26.1" customHeight="1" x14ac:dyDescent="0.15">
      <c r="A25" s="54" t="s">
        <v>53</v>
      </c>
      <c r="B25" s="55"/>
      <c r="C25" s="55"/>
      <c r="D25" s="56"/>
      <c r="E25" s="56"/>
      <c r="F25" s="55"/>
      <c r="G25" s="57"/>
      <c r="H25" s="55"/>
      <c r="I25" s="37"/>
      <c r="J25" s="58"/>
    </row>
  </sheetData>
  <mergeCells count="18">
    <mergeCell ref="A9:A24"/>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103</v>
      </c>
      <c r="C3" s="39"/>
      <c r="D3" s="39"/>
      <c r="E3" s="39"/>
      <c r="F3" s="40"/>
      <c r="G3" s="41" t="s">
        <v>2</v>
      </c>
      <c r="H3" s="42">
        <f>J6+SUM(I10:I20)</f>
        <v>95</v>
      </c>
      <c r="I3" s="37" t="s">
        <v>3</v>
      </c>
      <c r="J3" s="37" t="s">
        <v>4</v>
      </c>
    </row>
    <row r="4" spans="1:10" ht="38.1" customHeight="1" x14ac:dyDescent="0.15">
      <c r="A4" s="37" t="s">
        <v>5</v>
      </c>
      <c r="B4" s="38" t="s">
        <v>6</v>
      </c>
      <c r="C4" s="40"/>
      <c r="D4" s="37" t="s">
        <v>7</v>
      </c>
      <c r="E4" s="38" t="s">
        <v>8</v>
      </c>
      <c r="F4" s="40"/>
      <c r="G4" s="41" t="s">
        <v>9</v>
      </c>
      <c r="H4" s="37" t="s">
        <v>90</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40000</v>
      </c>
      <c r="C6" s="40"/>
      <c r="D6" s="38">
        <v>3000</v>
      </c>
      <c r="E6" s="40"/>
      <c r="F6" s="38">
        <v>3000</v>
      </c>
      <c r="G6" s="45"/>
      <c r="H6" s="41">
        <f>F6/D6</f>
        <v>1</v>
      </c>
      <c r="I6" s="48">
        <v>10</v>
      </c>
      <c r="J6" s="37">
        <f>I6*H6</f>
        <v>10</v>
      </c>
    </row>
    <row r="7" spans="1:10" ht="26.1" customHeight="1" x14ac:dyDescent="0.15">
      <c r="A7" s="49" t="s">
        <v>19</v>
      </c>
      <c r="B7" s="49" t="s">
        <v>20</v>
      </c>
      <c r="C7" s="49"/>
      <c r="D7" s="49"/>
      <c r="E7" s="49"/>
      <c r="F7" s="49" t="s">
        <v>21</v>
      </c>
      <c r="G7" s="50"/>
      <c r="H7" s="49"/>
      <c r="I7" s="49"/>
      <c r="J7" s="49"/>
    </row>
    <row r="8" spans="1:10" ht="188.1" customHeight="1" x14ac:dyDescent="0.15">
      <c r="A8" s="49"/>
      <c r="B8" s="51" t="s">
        <v>91</v>
      </c>
      <c r="C8" s="51"/>
      <c r="D8" s="49"/>
      <c r="E8" s="49"/>
      <c r="F8" s="51" t="s">
        <v>92</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93</v>
      </c>
      <c r="C10" s="37" t="s">
        <v>94</v>
      </c>
      <c r="D10" s="53" t="s">
        <v>39</v>
      </c>
      <c r="E10" s="53">
        <v>5000</v>
      </c>
      <c r="F10" s="53">
        <v>5000</v>
      </c>
      <c r="G10" s="41">
        <v>1</v>
      </c>
      <c r="H10" s="37">
        <v>20</v>
      </c>
      <c r="I10" s="37">
        <f t="shared" ref="I10:I15" si="0">H10*G10</f>
        <v>20</v>
      </c>
      <c r="J10" s="37"/>
    </row>
    <row r="11" spans="1:10" ht="30.95" customHeight="1" x14ac:dyDescent="0.15">
      <c r="A11" s="49"/>
      <c r="B11" s="37" t="s">
        <v>95</v>
      </c>
      <c r="C11" s="37" t="s">
        <v>96</v>
      </c>
      <c r="D11" s="53" t="s">
        <v>39</v>
      </c>
      <c r="E11" s="53">
        <v>1</v>
      </c>
      <c r="F11" s="53">
        <v>1</v>
      </c>
      <c r="G11" s="41">
        <v>1</v>
      </c>
      <c r="H11" s="37">
        <v>20</v>
      </c>
      <c r="I11" s="37">
        <f t="shared" si="0"/>
        <v>20</v>
      </c>
      <c r="J11" s="37"/>
    </row>
    <row r="12" spans="1:10" ht="33" customHeight="1" x14ac:dyDescent="0.15">
      <c r="A12" s="49"/>
      <c r="B12" s="37" t="s">
        <v>97</v>
      </c>
      <c r="C12" s="37" t="s">
        <v>98</v>
      </c>
      <c r="D12" s="53" t="s">
        <v>39</v>
      </c>
      <c r="E12" s="53">
        <v>2</v>
      </c>
      <c r="F12" s="53">
        <v>2</v>
      </c>
      <c r="G12" s="41">
        <v>1</v>
      </c>
      <c r="H12" s="37">
        <v>15</v>
      </c>
      <c r="I12" s="37">
        <f t="shared" si="0"/>
        <v>15</v>
      </c>
      <c r="J12" s="37"/>
    </row>
    <row r="13" spans="1:10" ht="33" customHeight="1" x14ac:dyDescent="0.15">
      <c r="A13" s="49"/>
      <c r="B13" s="37" t="s">
        <v>99</v>
      </c>
      <c r="C13" s="37" t="s">
        <v>96</v>
      </c>
      <c r="D13" s="53" t="s">
        <v>39</v>
      </c>
      <c r="E13" s="53">
        <v>1</v>
      </c>
      <c r="F13" s="53">
        <v>0</v>
      </c>
      <c r="G13" s="41">
        <v>0</v>
      </c>
      <c r="H13" s="37">
        <v>5</v>
      </c>
      <c r="I13" s="37">
        <f t="shared" si="0"/>
        <v>0</v>
      </c>
      <c r="J13" s="37"/>
    </row>
    <row r="14" spans="1:10" ht="33.950000000000003" customHeight="1" x14ac:dyDescent="0.15">
      <c r="A14" s="49"/>
      <c r="B14" s="37" t="s">
        <v>100</v>
      </c>
      <c r="C14" s="37" t="s">
        <v>50</v>
      </c>
      <c r="D14" s="53" t="s">
        <v>50</v>
      </c>
      <c r="E14" s="53" t="s">
        <v>51</v>
      </c>
      <c r="F14" s="53" t="s">
        <v>51</v>
      </c>
      <c r="G14" s="41">
        <v>1</v>
      </c>
      <c r="H14" s="37">
        <v>20</v>
      </c>
      <c r="I14" s="37">
        <f t="shared" si="0"/>
        <v>20</v>
      </c>
      <c r="J14" s="37"/>
    </row>
    <row r="15" spans="1:10" ht="30" customHeight="1" x14ac:dyDescent="0.15">
      <c r="A15" s="49"/>
      <c r="B15" s="37" t="s">
        <v>101</v>
      </c>
      <c r="C15" s="37" t="s">
        <v>102</v>
      </c>
      <c r="D15" s="53" t="s">
        <v>39</v>
      </c>
      <c r="E15" s="53">
        <v>0</v>
      </c>
      <c r="F15" s="53">
        <v>0</v>
      </c>
      <c r="G15" s="41">
        <v>1</v>
      </c>
      <c r="H15" s="37">
        <v>10</v>
      </c>
      <c r="I15" s="37">
        <f t="shared" si="0"/>
        <v>10</v>
      </c>
      <c r="J15" s="37"/>
    </row>
    <row r="16" spans="1:10" ht="30" customHeight="1" x14ac:dyDescent="0.15">
      <c r="A16" s="49"/>
      <c r="B16" s="37"/>
      <c r="C16" s="37"/>
      <c r="D16" s="37"/>
      <c r="E16" s="53"/>
      <c r="F16" s="53"/>
      <c r="G16" s="41"/>
      <c r="H16" s="37"/>
      <c r="I16" s="37"/>
      <c r="J16" s="37"/>
    </row>
    <row r="17" spans="1:10" ht="30" customHeight="1" x14ac:dyDescent="0.15">
      <c r="A17" s="49"/>
      <c r="B17" s="37"/>
      <c r="C17" s="37"/>
      <c r="D17" s="53"/>
      <c r="E17" s="53"/>
      <c r="F17" s="53"/>
      <c r="G17" s="41"/>
      <c r="H17" s="37"/>
      <c r="I17" s="37"/>
      <c r="J17" s="37"/>
    </row>
    <row r="18" spans="1:10" ht="26.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54" t="s">
        <v>53</v>
      </c>
      <c r="B24" s="55"/>
      <c r="C24" s="55"/>
      <c r="D24" s="56"/>
      <c r="E24" s="56"/>
      <c r="F24" s="55"/>
      <c r="G24" s="57"/>
      <c r="H24" s="55"/>
      <c r="I24" s="37"/>
      <c r="J24" s="58"/>
    </row>
  </sheetData>
  <mergeCells count="18">
    <mergeCell ref="A9:A23"/>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112</v>
      </c>
      <c r="C3" s="39"/>
      <c r="D3" s="39"/>
      <c r="E3" s="39"/>
      <c r="F3" s="40"/>
      <c r="G3" s="41" t="s">
        <v>2</v>
      </c>
      <c r="H3" s="42">
        <f>J6+SUM(I10:I20)</f>
        <v>100</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1000000</v>
      </c>
      <c r="C6" s="40"/>
      <c r="D6" s="38">
        <v>1000000</v>
      </c>
      <c r="E6" s="40"/>
      <c r="F6" s="38">
        <v>1000000</v>
      </c>
      <c r="G6" s="45"/>
      <c r="H6" s="41">
        <f>F6/D6</f>
        <v>1</v>
      </c>
      <c r="I6" s="48">
        <v>10</v>
      </c>
      <c r="J6" s="37">
        <f>I6*H6</f>
        <v>10</v>
      </c>
    </row>
    <row r="7" spans="1:10" ht="26.1" customHeight="1" x14ac:dyDescent="0.15">
      <c r="A7" s="49" t="s">
        <v>19</v>
      </c>
      <c r="B7" s="49" t="s">
        <v>20</v>
      </c>
      <c r="C7" s="49"/>
      <c r="D7" s="49"/>
      <c r="E7" s="49"/>
      <c r="F7" s="49" t="s">
        <v>21</v>
      </c>
      <c r="G7" s="50"/>
      <c r="H7" s="49"/>
      <c r="I7" s="49"/>
      <c r="J7" s="49"/>
    </row>
    <row r="8" spans="1:10" ht="188.1" customHeight="1" x14ac:dyDescent="0.15">
      <c r="A8" s="49"/>
      <c r="B8" s="51" t="s">
        <v>104</v>
      </c>
      <c r="C8" s="51"/>
      <c r="D8" s="49"/>
      <c r="E8" s="49"/>
      <c r="F8" s="51" t="s">
        <v>105</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106</v>
      </c>
      <c r="C10" s="37" t="s">
        <v>38</v>
      </c>
      <c r="D10" s="53" t="s">
        <v>36</v>
      </c>
      <c r="E10" s="53">
        <v>150</v>
      </c>
      <c r="F10" s="53">
        <v>164</v>
      </c>
      <c r="G10" s="41">
        <v>1</v>
      </c>
      <c r="H10" s="37">
        <v>20</v>
      </c>
      <c r="I10" s="37">
        <f t="shared" ref="I10:I15" si="0">H10*G10</f>
        <v>20</v>
      </c>
      <c r="J10" s="37"/>
    </row>
    <row r="11" spans="1:10" ht="30.95" customHeight="1" x14ac:dyDescent="0.15">
      <c r="A11" s="49"/>
      <c r="B11" s="37" t="s">
        <v>107</v>
      </c>
      <c r="C11" s="37" t="s">
        <v>108</v>
      </c>
      <c r="D11" s="53" t="s">
        <v>36</v>
      </c>
      <c r="E11" s="53">
        <v>5</v>
      </c>
      <c r="F11" s="53">
        <v>5</v>
      </c>
      <c r="G11" s="41">
        <v>1</v>
      </c>
      <c r="H11" s="37">
        <v>15</v>
      </c>
      <c r="I11" s="37">
        <f t="shared" si="0"/>
        <v>15</v>
      </c>
      <c r="J11" s="37"/>
    </row>
    <row r="12" spans="1:10" ht="33" customHeight="1" x14ac:dyDescent="0.15">
      <c r="A12" s="49"/>
      <c r="B12" s="37" t="s">
        <v>109</v>
      </c>
      <c r="C12" s="37" t="s">
        <v>96</v>
      </c>
      <c r="D12" s="53" t="s">
        <v>36</v>
      </c>
      <c r="E12" s="53">
        <v>8</v>
      </c>
      <c r="F12" s="53">
        <v>8</v>
      </c>
      <c r="G12" s="41">
        <v>1</v>
      </c>
      <c r="H12" s="37">
        <v>15</v>
      </c>
      <c r="I12" s="37">
        <f t="shared" si="0"/>
        <v>15</v>
      </c>
      <c r="J12" s="37"/>
    </row>
    <row r="13" spans="1:10" ht="33" customHeight="1" x14ac:dyDescent="0.15">
      <c r="A13" s="49"/>
      <c r="B13" s="37" t="s">
        <v>110</v>
      </c>
      <c r="C13" s="37" t="s">
        <v>64</v>
      </c>
      <c r="D13" s="53" t="s">
        <v>39</v>
      </c>
      <c r="E13" s="53">
        <v>1000</v>
      </c>
      <c r="F13" s="53">
        <v>1000</v>
      </c>
      <c r="G13" s="41">
        <v>1</v>
      </c>
      <c r="H13" s="37">
        <v>15</v>
      </c>
      <c r="I13" s="37">
        <f t="shared" si="0"/>
        <v>15</v>
      </c>
      <c r="J13" s="37"/>
    </row>
    <row r="14" spans="1:10" ht="33.950000000000003" customHeight="1" x14ac:dyDescent="0.15">
      <c r="A14" s="49"/>
      <c r="B14" s="37" t="s">
        <v>111</v>
      </c>
      <c r="C14" s="37" t="s">
        <v>70</v>
      </c>
      <c r="D14" s="53" t="s">
        <v>39</v>
      </c>
      <c r="E14" s="53">
        <v>5000</v>
      </c>
      <c r="F14" s="53">
        <v>5000</v>
      </c>
      <c r="G14" s="41">
        <v>1</v>
      </c>
      <c r="H14" s="37">
        <v>15</v>
      </c>
      <c r="I14" s="37">
        <f t="shared" si="0"/>
        <v>15</v>
      </c>
      <c r="J14" s="37"/>
    </row>
    <row r="15" spans="1:10" ht="30" customHeight="1" x14ac:dyDescent="0.15">
      <c r="A15" s="49"/>
      <c r="B15" s="37" t="s">
        <v>65</v>
      </c>
      <c r="C15" s="37" t="s">
        <v>44</v>
      </c>
      <c r="D15" s="53" t="s">
        <v>36</v>
      </c>
      <c r="E15" s="53">
        <v>90</v>
      </c>
      <c r="F15" s="53">
        <v>90</v>
      </c>
      <c r="G15" s="41">
        <v>1</v>
      </c>
      <c r="H15" s="37">
        <v>10</v>
      </c>
      <c r="I15" s="37">
        <f t="shared" si="0"/>
        <v>10</v>
      </c>
      <c r="J15" s="37"/>
    </row>
    <row r="16" spans="1:10" ht="30" customHeight="1" x14ac:dyDescent="0.15">
      <c r="A16" s="49"/>
      <c r="B16" s="37"/>
      <c r="C16" s="37"/>
      <c r="D16" s="37"/>
      <c r="E16" s="53"/>
      <c r="F16" s="53"/>
      <c r="G16" s="41"/>
      <c r="H16" s="37"/>
      <c r="I16" s="37"/>
      <c r="J16" s="37"/>
    </row>
    <row r="17" spans="1:10" ht="30" customHeight="1" x14ac:dyDescent="0.15">
      <c r="A17" s="49"/>
      <c r="B17" s="37"/>
      <c r="C17" s="37"/>
      <c r="D17" s="53"/>
      <c r="E17" s="53"/>
      <c r="F17" s="53"/>
      <c r="G17" s="41"/>
      <c r="H17" s="37"/>
      <c r="I17" s="37"/>
      <c r="J17" s="37"/>
    </row>
    <row r="18" spans="1:10" ht="26.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54" t="s">
        <v>53</v>
      </c>
      <c r="B24" s="55"/>
      <c r="C24" s="55"/>
      <c r="D24" s="56"/>
      <c r="E24" s="56"/>
      <c r="F24" s="55"/>
      <c r="G24" s="57"/>
      <c r="H24" s="55"/>
      <c r="I24" s="37"/>
      <c r="J24" s="58"/>
    </row>
  </sheetData>
  <mergeCells count="18">
    <mergeCell ref="A9:A23"/>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4" width="12.625" style="59" customWidth="1"/>
    <col min="5" max="5" width="12.625" style="84" customWidth="1"/>
    <col min="6" max="6" width="12.625" style="34" customWidth="1"/>
    <col min="7" max="7" width="12.625" style="60" customWidth="1"/>
    <col min="8" max="8" width="12.625" style="34" customWidth="1"/>
    <col min="9" max="9" width="12.625" style="85" customWidth="1"/>
    <col min="10" max="10" width="21.125" style="34" customWidth="1"/>
    <col min="11" max="16384" width="9" style="34"/>
  </cols>
  <sheetData>
    <row r="1" spans="1:10" ht="20.25" x14ac:dyDescent="0.15">
      <c r="A1" s="31"/>
      <c r="B1" s="31"/>
      <c r="C1" s="31"/>
      <c r="D1" s="32"/>
      <c r="E1" s="61"/>
      <c r="F1" s="31"/>
      <c r="G1" s="33"/>
      <c r="H1" s="31"/>
      <c r="I1" s="62"/>
      <c r="J1" s="31"/>
    </row>
    <row r="2" spans="1:10" ht="26.1" customHeight="1" x14ac:dyDescent="0.15">
      <c r="A2" s="35" t="s">
        <v>0</v>
      </c>
      <c r="B2" s="35"/>
      <c r="C2" s="35"/>
      <c r="D2" s="35"/>
      <c r="E2" s="63"/>
      <c r="F2" s="35"/>
      <c r="G2" s="36"/>
      <c r="H2" s="35"/>
      <c r="I2" s="64"/>
      <c r="J2" s="35"/>
    </row>
    <row r="3" spans="1:10" ht="42" customHeight="1" x14ac:dyDescent="0.15">
      <c r="A3" s="37" t="s">
        <v>1</v>
      </c>
      <c r="B3" s="38" t="s">
        <v>134</v>
      </c>
      <c r="C3" s="39"/>
      <c r="D3" s="39"/>
      <c r="E3" s="39"/>
      <c r="F3" s="39"/>
      <c r="G3" s="41" t="s">
        <v>2</v>
      </c>
      <c r="H3" s="42">
        <f>J6+SUM(I10:I20)</f>
        <v>95</v>
      </c>
      <c r="I3" s="65" t="s">
        <v>3</v>
      </c>
      <c r="J3" s="37" t="s">
        <v>4</v>
      </c>
    </row>
    <row r="4" spans="1:10" ht="38.1" customHeight="1" x14ac:dyDescent="0.15">
      <c r="A4" s="37" t="s">
        <v>5</v>
      </c>
      <c r="B4" s="38" t="s">
        <v>6</v>
      </c>
      <c r="C4" s="40"/>
      <c r="D4" s="37" t="s">
        <v>7</v>
      </c>
      <c r="E4" s="66" t="s">
        <v>8</v>
      </c>
      <c r="F4" s="40"/>
      <c r="G4" s="41" t="s">
        <v>9</v>
      </c>
      <c r="H4" s="37" t="s">
        <v>55</v>
      </c>
      <c r="I4" s="65" t="s">
        <v>11</v>
      </c>
      <c r="J4" s="43">
        <v>15823901228</v>
      </c>
    </row>
    <row r="5" spans="1:10" ht="26.1" customHeight="1" x14ac:dyDescent="0.15">
      <c r="A5" s="44" t="s">
        <v>12</v>
      </c>
      <c r="B5" s="38" t="s">
        <v>13</v>
      </c>
      <c r="C5" s="40"/>
      <c r="D5" s="38" t="s">
        <v>14</v>
      </c>
      <c r="E5" s="67"/>
      <c r="F5" s="38" t="s">
        <v>15</v>
      </c>
      <c r="G5" s="45"/>
      <c r="H5" s="46" t="s">
        <v>16</v>
      </c>
      <c r="I5" s="68" t="s">
        <v>17</v>
      </c>
      <c r="J5" s="37" t="s">
        <v>18</v>
      </c>
    </row>
    <row r="6" spans="1:10" ht="26.1" customHeight="1" x14ac:dyDescent="0.15">
      <c r="A6" s="47"/>
      <c r="B6" s="38">
        <v>1000000</v>
      </c>
      <c r="C6" s="40"/>
      <c r="D6" s="69">
        <v>880158.4</v>
      </c>
      <c r="E6" s="70"/>
      <c r="F6" s="38">
        <v>880158.4</v>
      </c>
      <c r="G6" s="40"/>
      <c r="H6" s="41">
        <f>F6/D6</f>
        <v>1</v>
      </c>
      <c r="I6" s="71">
        <v>10</v>
      </c>
      <c r="J6" s="37">
        <f>I6*H6</f>
        <v>10</v>
      </c>
    </row>
    <row r="7" spans="1:10" ht="26.1" customHeight="1" x14ac:dyDescent="0.15">
      <c r="A7" s="49" t="s">
        <v>19</v>
      </c>
      <c r="B7" s="49" t="s">
        <v>20</v>
      </c>
      <c r="C7" s="49"/>
      <c r="D7" s="49"/>
      <c r="E7" s="72"/>
      <c r="F7" s="49" t="s">
        <v>21</v>
      </c>
      <c r="G7" s="50"/>
      <c r="H7" s="49"/>
      <c r="I7" s="73"/>
      <c r="J7" s="49"/>
    </row>
    <row r="8" spans="1:10" ht="161.1" customHeight="1" x14ac:dyDescent="0.15">
      <c r="A8" s="49"/>
      <c r="B8" s="51" t="s">
        <v>113</v>
      </c>
      <c r="C8" s="51"/>
      <c r="D8" s="49"/>
      <c r="E8" s="72"/>
      <c r="F8" s="51" t="s">
        <v>114</v>
      </c>
      <c r="G8" s="52"/>
      <c r="H8" s="51"/>
      <c r="I8" s="74"/>
      <c r="J8" s="51"/>
    </row>
    <row r="9" spans="1:10" ht="53.1" customHeight="1" x14ac:dyDescent="0.15">
      <c r="A9" s="49" t="s">
        <v>24</v>
      </c>
      <c r="B9" s="37" t="s">
        <v>25</v>
      </c>
      <c r="C9" s="37" t="s">
        <v>26</v>
      </c>
      <c r="D9" s="37" t="s">
        <v>27</v>
      </c>
      <c r="E9" s="75" t="s">
        <v>28</v>
      </c>
      <c r="F9" s="37" t="s">
        <v>29</v>
      </c>
      <c r="G9" s="41" t="s">
        <v>30</v>
      </c>
      <c r="H9" s="37" t="s">
        <v>31</v>
      </c>
      <c r="I9" s="65" t="s">
        <v>32</v>
      </c>
      <c r="J9" s="37" t="s">
        <v>33</v>
      </c>
    </row>
    <row r="10" spans="1:10" ht="30.95" customHeight="1" x14ac:dyDescent="0.15">
      <c r="A10" s="49"/>
      <c r="B10" s="76" t="s">
        <v>69</v>
      </c>
      <c r="C10" s="76" t="s">
        <v>70</v>
      </c>
      <c r="D10" s="76" t="s">
        <v>71</v>
      </c>
      <c r="E10" s="77">
        <v>4000</v>
      </c>
      <c r="F10" s="77">
        <v>3588.66</v>
      </c>
      <c r="G10" s="78">
        <v>1</v>
      </c>
      <c r="H10" s="76">
        <v>10</v>
      </c>
      <c r="I10" s="79">
        <f>H10*G10</f>
        <v>10</v>
      </c>
      <c r="J10" s="37"/>
    </row>
    <row r="11" spans="1:10" ht="30.95" customHeight="1" x14ac:dyDescent="0.15">
      <c r="A11" s="49"/>
      <c r="B11" s="76" t="s">
        <v>72</v>
      </c>
      <c r="C11" s="76" t="s">
        <v>73</v>
      </c>
      <c r="D11" s="76" t="s">
        <v>71</v>
      </c>
      <c r="E11" s="77">
        <v>40</v>
      </c>
      <c r="F11" s="80">
        <v>22.392199999999999</v>
      </c>
      <c r="G11" s="78">
        <v>1</v>
      </c>
      <c r="H11" s="76">
        <v>10</v>
      </c>
      <c r="I11" s="79">
        <f t="shared" ref="I11:I19" si="0">H11*G11</f>
        <v>10</v>
      </c>
      <c r="J11" s="37"/>
    </row>
    <row r="12" spans="1:10" ht="33" customHeight="1" x14ac:dyDescent="0.15">
      <c r="A12" s="49"/>
      <c r="B12" s="76" t="s">
        <v>115</v>
      </c>
      <c r="C12" s="76" t="s">
        <v>70</v>
      </c>
      <c r="D12" s="76" t="s">
        <v>71</v>
      </c>
      <c r="E12" s="77">
        <v>6500</v>
      </c>
      <c r="F12" s="77">
        <v>5180.57</v>
      </c>
      <c r="G12" s="78">
        <v>1</v>
      </c>
      <c r="H12" s="76">
        <v>10</v>
      </c>
      <c r="I12" s="79">
        <f t="shared" si="0"/>
        <v>10</v>
      </c>
      <c r="J12" s="37"/>
    </row>
    <row r="13" spans="1:10" ht="33" customHeight="1" x14ac:dyDescent="0.15">
      <c r="A13" s="49"/>
      <c r="B13" s="76" t="s">
        <v>75</v>
      </c>
      <c r="C13" s="76" t="s">
        <v>70</v>
      </c>
      <c r="D13" s="76" t="s">
        <v>71</v>
      </c>
      <c r="E13" s="77">
        <v>2500</v>
      </c>
      <c r="F13" s="77">
        <v>3742</v>
      </c>
      <c r="G13" s="78">
        <v>0</v>
      </c>
      <c r="H13" s="76">
        <v>5</v>
      </c>
      <c r="I13" s="79">
        <f t="shared" si="0"/>
        <v>0</v>
      </c>
      <c r="J13" s="37"/>
    </row>
    <row r="14" spans="1:10" ht="33.950000000000003" customHeight="1" x14ac:dyDescent="0.15">
      <c r="A14" s="49"/>
      <c r="B14" s="76" t="s">
        <v>76</v>
      </c>
      <c r="C14" s="76" t="s">
        <v>44</v>
      </c>
      <c r="D14" s="76" t="s">
        <v>39</v>
      </c>
      <c r="E14" s="77">
        <v>100</v>
      </c>
      <c r="F14" s="77">
        <v>100</v>
      </c>
      <c r="G14" s="78">
        <v>1</v>
      </c>
      <c r="H14" s="76">
        <v>10</v>
      </c>
      <c r="I14" s="79">
        <f t="shared" si="0"/>
        <v>10</v>
      </c>
      <c r="J14" s="37"/>
    </row>
    <row r="15" spans="1:10" ht="30" customHeight="1" x14ac:dyDescent="0.15">
      <c r="A15" s="49"/>
      <c r="B15" s="37" t="s">
        <v>116</v>
      </c>
      <c r="C15" s="37" t="s">
        <v>44</v>
      </c>
      <c r="D15" s="76" t="s">
        <v>71</v>
      </c>
      <c r="E15" s="81">
        <v>90</v>
      </c>
      <c r="F15" s="81">
        <v>80</v>
      </c>
      <c r="G15" s="78">
        <v>1</v>
      </c>
      <c r="H15" s="76">
        <v>10</v>
      </c>
      <c r="I15" s="79">
        <f t="shared" si="0"/>
        <v>10</v>
      </c>
      <c r="J15" s="37"/>
    </row>
    <row r="16" spans="1:10" ht="30" customHeight="1" x14ac:dyDescent="0.15">
      <c r="A16" s="49"/>
      <c r="B16" s="37" t="s">
        <v>117</v>
      </c>
      <c r="C16" s="37" t="s">
        <v>64</v>
      </c>
      <c r="D16" s="76" t="s">
        <v>71</v>
      </c>
      <c r="E16" s="77">
        <v>100</v>
      </c>
      <c r="F16" s="77">
        <v>88.02</v>
      </c>
      <c r="G16" s="78">
        <v>1</v>
      </c>
      <c r="H16" s="76">
        <v>10</v>
      </c>
      <c r="I16" s="79">
        <f t="shared" si="0"/>
        <v>10</v>
      </c>
      <c r="J16" s="37"/>
    </row>
    <row r="17" spans="1:10" ht="30" customHeight="1" x14ac:dyDescent="0.15">
      <c r="A17" s="49"/>
      <c r="B17" s="37" t="s">
        <v>118</v>
      </c>
      <c r="C17" s="37" t="s">
        <v>44</v>
      </c>
      <c r="D17" s="53" t="s">
        <v>39</v>
      </c>
      <c r="E17" s="77">
        <v>100</v>
      </c>
      <c r="F17" s="77">
        <v>100</v>
      </c>
      <c r="G17" s="78">
        <v>1</v>
      </c>
      <c r="H17" s="76">
        <v>5</v>
      </c>
      <c r="I17" s="79">
        <f t="shared" si="0"/>
        <v>5</v>
      </c>
      <c r="J17" s="37"/>
    </row>
    <row r="18" spans="1:10" ht="35.1" customHeight="1" x14ac:dyDescent="0.15">
      <c r="A18" s="49"/>
      <c r="B18" s="37" t="s">
        <v>119</v>
      </c>
      <c r="C18" s="37" t="s">
        <v>50</v>
      </c>
      <c r="D18" s="53" t="s">
        <v>50</v>
      </c>
      <c r="E18" s="82" t="s">
        <v>51</v>
      </c>
      <c r="F18" s="82" t="s">
        <v>51</v>
      </c>
      <c r="G18" s="41">
        <v>1</v>
      </c>
      <c r="H18" s="76">
        <v>10</v>
      </c>
      <c r="I18" s="79">
        <f t="shared" si="0"/>
        <v>10</v>
      </c>
      <c r="J18" s="37"/>
    </row>
    <row r="19" spans="1:10" ht="26.1" customHeight="1" x14ac:dyDescent="0.15">
      <c r="A19" s="49"/>
      <c r="B19" s="37" t="s">
        <v>65</v>
      </c>
      <c r="C19" s="37" t="s">
        <v>44</v>
      </c>
      <c r="D19" s="53" t="s">
        <v>36</v>
      </c>
      <c r="E19" s="77">
        <v>90</v>
      </c>
      <c r="F19" s="77">
        <v>90</v>
      </c>
      <c r="G19" s="41">
        <v>1</v>
      </c>
      <c r="H19" s="76">
        <v>10</v>
      </c>
      <c r="I19" s="79">
        <f t="shared" si="0"/>
        <v>10</v>
      </c>
      <c r="J19" s="37"/>
    </row>
    <row r="20" spans="1:10" ht="26.1" customHeight="1" x14ac:dyDescent="0.15">
      <c r="A20" s="49"/>
      <c r="B20" s="37"/>
      <c r="C20" s="37"/>
      <c r="D20" s="53"/>
      <c r="E20" s="82"/>
      <c r="F20" s="53"/>
      <c r="G20" s="41"/>
      <c r="H20" s="37"/>
      <c r="I20" s="79"/>
      <c r="J20" s="37"/>
    </row>
    <row r="21" spans="1:10" ht="26.1" customHeight="1" x14ac:dyDescent="0.15">
      <c r="A21" s="49"/>
      <c r="B21" s="37"/>
      <c r="C21" s="37"/>
      <c r="D21" s="53"/>
      <c r="E21" s="82"/>
      <c r="F21" s="53"/>
      <c r="G21" s="41"/>
      <c r="H21" s="37"/>
      <c r="I21" s="79"/>
      <c r="J21" s="37"/>
    </row>
    <row r="22" spans="1:10" ht="26.1" customHeight="1" x14ac:dyDescent="0.15">
      <c r="A22" s="49"/>
      <c r="B22" s="37"/>
      <c r="C22" s="37"/>
      <c r="D22" s="53"/>
      <c r="E22" s="82"/>
      <c r="F22" s="37"/>
      <c r="G22" s="41"/>
      <c r="H22" s="37"/>
      <c r="I22" s="79"/>
      <c r="J22" s="37"/>
    </row>
    <row r="23" spans="1:10" ht="26.1" customHeight="1" x14ac:dyDescent="0.15">
      <c r="A23" s="49"/>
      <c r="B23" s="37"/>
      <c r="C23" s="37"/>
      <c r="D23" s="53"/>
      <c r="E23" s="82"/>
      <c r="F23" s="37"/>
      <c r="G23" s="41"/>
      <c r="H23" s="37"/>
      <c r="I23" s="79"/>
      <c r="J23" s="37"/>
    </row>
    <row r="24" spans="1:10" ht="26.1" customHeight="1" x14ac:dyDescent="0.15">
      <c r="A24" s="54" t="s">
        <v>53</v>
      </c>
      <c r="B24" s="55"/>
      <c r="C24" s="55"/>
      <c r="D24" s="56"/>
      <c r="E24" s="83"/>
      <c r="F24" s="55"/>
      <c r="G24" s="57"/>
      <c r="H24" s="55"/>
      <c r="I24" s="79"/>
      <c r="J24" s="58"/>
    </row>
  </sheetData>
  <mergeCells count="18">
    <mergeCell ref="A9:A23"/>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133</v>
      </c>
      <c r="C3" s="39"/>
      <c r="D3" s="39"/>
      <c r="E3" s="39"/>
      <c r="F3" s="40"/>
      <c r="G3" s="41" t="s">
        <v>2</v>
      </c>
      <c r="H3" s="42">
        <f>J6+SUM(I10:I20)</f>
        <v>100</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1000000</v>
      </c>
      <c r="C6" s="40"/>
      <c r="D6" s="38">
        <v>946794</v>
      </c>
      <c r="E6" s="40"/>
      <c r="F6" s="38">
        <v>946794</v>
      </c>
      <c r="G6" s="45"/>
      <c r="H6" s="41">
        <f>F6/D6</f>
        <v>1</v>
      </c>
      <c r="I6" s="48">
        <v>10</v>
      </c>
      <c r="J6" s="37">
        <f>I6*H6</f>
        <v>10</v>
      </c>
    </row>
    <row r="7" spans="1:10" ht="26.1" customHeight="1" x14ac:dyDescent="0.15">
      <c r="A7" s="49" t="s">
        <v>19</v>
      </c>
      <c r="B7" s="49" t="s">
        <v>20</v>
      </c>
      <c r="C7" s="49"/>
      <c r="D7" s="49"/>
      <c r="E7" s="49"/>
      <c r="F7" s="49" t="s">
        <v>21</v>
      </c>
      <c r="G7" s="50"/>
      <c r="H7" s="49"/>
      <c r="I7" s="49"/>
      <c r="J7" s="49"/>
    </row>
    <row r="8" spans="1:10" ht="188.1" customHeight="1" x14ac:dyDescent="0.15">
      <c r="A8" s="49"/>
      <c r="B8" s="51" t="s">
        <v>120</v>
      </c>
      <c r="C8" s="51"/>
      <c r="D8" s="49"/>
      <c r="E8" s="49"/>
      <c r="F8" s="51" t="s">
        <v>121</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122</v>
      </c>
      <c r="C10" s="37" t="s">
        <v>70</v>
      </c>
      <c r="D10" s="53" t="s">
        <v>39</v>
      </c>
      <c r="E10" s="53">
        <v>1000</v>
      </c>
      <c r="F10" s="53">
        <v>1000</v>
      </c>
      <c r="G10" s="41">
        <v>1</v>
      </c>
      <c r="H10" s="37">
        <v>10</v>
      </c>
      <c r="I10" s="37">
        <f>H10*G10</f>
        <v>10</v>
      </c>
      <c r="J10" s="37"/>
    </row>
    <row r="11" spans="1:10" ht="30.95" customHeight="1" x14ac:dyDescent="0.15">
      <c r="A11" s="49"/>
      <c r="B11" s="37" t="s">
        <v>123</v>
      </c>
      <c r="C11" s="37" t="s">
        <v>38</v>
      </c>
      <c r="D11" s="53" t="s">
        <v>124</v>
      </c>
      <c r="E11" s="53" t="s">
        <v>125</v>
      </c>
      <c r="F11" s="53">
        <v>5</v>
      </c>
      <c r="G11" s="41">
        <v>1</v>
      </c>
      <c r="H11" s="37">
        <v>10</v>
      </c>
      <c r="I11" s="37">
        <f t="shared" ref="I11:I17" si="0">H11*G11</f>
        <v>10</v>
      </c>
      <c r="J11" s="37"/>
    </row>
    <row r="12" spans="1:10" ht="33" customHeight="1" x14ac:dyDescent="0.15">
      <c r="A12" s="49"/>
      <c r="B12" s="37" t="s">
        <v>126</v>
      </c>
      <c r="C12" s="37" t="s">
        <v>96</v>
      </c>
      <c r="D12" s="53" t="s">
        <v>36</v>
      </c>
      <c r="E12" s="53">
        <v>2</v>
      </c>
      <c r="F12" s="53">
        <v>3</v>
      </c>
      <c r="G12" s="41">
        <v>1</v>
      </c>
      <c r="H12" s="37">
        <v>10</v>
      </c>
      <c r="I12" s="37">
        <f t="shared" si="0"/>
        <v>10</v>
      </c>
      <c r="J12" s="37"/>
    </row>
    <row r="13" spans="1:10" ht="33" customHeight="1" x14ac:dyDescent="0.15">
      <c r="A13" s="49"/>
      <c r="B13" s="37" t="s">
        <v>127</v>
      </c>
      <c r="C13" s="37" t="s">
        <v>44</v>
      </c>
      <c r="D13" s="53" t="s">
        <v>39</v>
      </c>
      <c r="E13" s="53">
        <v>100</v>
      </c>
      <c r="F13" s="53">
        <v>100</v>
      </c>
      <c r="G13" s="41">
        <v>1</v>
      </c>
      <c r="H13" s="37">
        <v>10</v>
      </c>
      <c r="I13" s="37">
        <f t="shared" si="0"/>
        <v>10</v>
      </c>
      <c r="J13" s="37"/>
    </row>
    <row r="14" spans="1:10" ht="33.950000000000003" customHeight="1" x14ac:dyDescent="0.15">
      <c r="A14" s="49"/>
      <c r="B14" s="37" t="s">
        <v>128</v>
      </c>
      <c r="C14" s="37" t="s">
        <v>129</v>
      </c>
      <c r="D14" s="53" t="s">
        <v>71</v>
      </c>
      <c r="E14" s="53">
        <v>1000</v>
      </c>
      <c r="F14" s="53">
        <v>200</v>
      </c>
      <c r="G14" s="41">
        <v>1</v>
      </c>
      <c r="H14" s="37">
        <v>10</v>
      </c>
      <c r="I14" s="37">
        <f t="shared" si="0"/>
        <v>10</v>
      </c>
      <c r="J14" s="37"/>
    </row>
    <row r="15" spans="1:10" ht="30" customHeight="1" x14ac:dyDescent="0.15">
      <c r="A15" s="49"/>
      <c r="B15" s="37" t="s">
        <v>130</v>
      </c>
      <c r="C15" s="37" t="s">
        <v>44</v>
      </c>
      <c r="D15" s="53" t="s">
        <v>39</v>
      </c>
      <c r="E15" s="53">
        <v>5</v>
      </c>
      <c r="F15" s="53">
        <v>5</v>
      </c>
      <c r="G15" s="41">
        <v>1</v>
      </c>
      <c r="H15" s="37">
        <v>10</v>
      </c>
      <c r="I15" s="37">
        <f t="shared" si="0"/>
        <v>10</v>
      </c>
      <c r="J15" s="37"/>
    </row>
    <row r="16" spans="1:10" ht="30" customHeight="1" x14ac:dyDescent="0.15">
      <c r="A16" s="49"/>
      <c r="B16" s="37" t="s">
        <v>131</v>
      </c>
      <c r="C16" s="37" t="s">
        <v>50</v>
      </c>
      <c r="D16" s="37" t="s">
        <v>50</v>
      </c>
      <c r="E16" s="53" t="s">
        <v>132</v>
      </c>
      <c r="F16" s="53" t="s">
        <v>132</v>
      </c>
      <c r="G16" s="41">
        <v>1</v>
      </c>
      <c r="H16" s="37">
        <v>20</v>
      </c>
      <c r="I16" s="37">
        <f t="shared" si="0"/>
        <v>20</v>
      </c>
      <c r="J16" s="37"/>
    </row>
    <row r="17" spans="1:10" ht="30" customHeight="1" x14ac:dyDescent="0.15">
      <c r="A17" s="49"/>
      <c r="B17" s="37" t="s">
        <v>65</v>
      </c>
      <c r="C17" s="37" t="s">
        <v>44</v>
      </c>
      <c r="D17" s="53" t="s">
        <v>36</v>
      </c>
      <c r="E17" s="53">
        <v>90</v>
      </c>
      <c r="F17" s="53">
        <v>90</v>
      </c>
      <c r="G17" s="41">
        <v>1</v>
      </c>
      <c r="H17" s="37">
        <v>10</v>
      </c>
      <c r="I17" s="37">
        <f t="shared" si="0"/>
        <v>10</v>
      </c>
      <c r="J17" s="37"/>
    </row>
    <row r="18" spans="1:10" ht="26.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54" t="s">
        <v>53</v>
      </c>
      <c r="B24" s="55"/>
      <c r="C24" s="55"/>
      <c r="D24" s="56"/>
      <c r="E24" s="56"/>
      <c r="F24" s="55"/>
      <c r="G24" s="57"/>
      <c r="H24" s="55"/>
      <c r="I24" s="37"/>
      <c r="J24" s="58"/>
    </row>
  </sheetData>
  <mergeCells count="18">
    <mergeCell ref="A9:A23"/>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90" zoomScaleNormal="90" workbookViewId="0">
      <selection activeCell="B3" sqref="B3:F3"/>
    </sheetView>
  </sheetViews>
  <sheetFormatPr defaultColWidth="9" defaultRowHeight="13.5" x14ac:dyDescent="0.15"/>
  <cols>
    <col min="1" max="1" width="12.625" style="34" customWidth="1"/>
    <col min="2" max="2" width="22.875" style="34" customWidth="1"/>
    <col min="3" max="3" width="12.625" style="34" customWidth="1"/>
    <col min="4" max="5" width="12.625" style="59" customWidth="1"/>
    <col min="6" max="6" width="12.625" style="34" customWidth="1"/>
    <col min="7" max="7" width="12.625" style="60" customWidth="1"/>
    <col min="8" max="10" width="12.625" style="34" customWidth="1"/>
    <col min="11" max="16384" width="9" style="34"/>
  </cols>
  <sheetData>
    <row r="1" spans="1:10" ht="20.25" x14ac:dyDescent="0.15">
      <c r="A1" s="31" t="s">
        <v>81</v>
      </c>
      <c r="B1" s="31"/>
      <c r="C1" s="31"/>
      <c r="D1" s="32"/>
      <c r="E1" s="32"/>
      <c r="F1" s="31"/>
      <c r="G1" s="33"/>
      <c r="H1" s="31"/>
      <c r="I1" s="31"/>
      <c r="J1" s="31"/>
    </row>
    <row r="2" spans="1:10" ht="26.1" customHeight="1" x14ac:dyDescent="0.15">
      <c r="A2" s="35" t="s">
        <v>0</v>
      </c>
      <c r="B2" s="35"/>
      <c r="C2" s="35"/>
      <c r="D2" s="35"/>
      <c r="E2" s="35"/>
      <c r="F2" s="35"/>
      <c r="G2" s="36"/>
      <c r="H2" s="35"/>
      <c r="I2" s="35"/>
      <c r="J2" s="35"/>
    </row>
    <row r="3" spans="1:10" ht="26.1" customHeight="1" x14ac:dyDescent="0.15">
      <c r="A3" s="37" t="s">
        <v>1</v>
      </c>
      <c r="B3" s="38" t="s">
        <v>142</v>
      </c>
      <c r="C3" s="39"/>
      <c r="D3" s="39"/>
      <c r="E3" s="39"/>
      <c r="F3" s="40"/>
      <c r="G3" s="41" t="s">
        <v>2</v>
      </c>
      <c r="H3" s="42">
        <f>J6+SUM(I10:I20)</f>
        <v>100</v>
      </c>
      <c r="I3" s="37" t="s">
        <v>3</v>
      </c>
      <c r="J3" s="37" t="s">
        <v>4</v>
      </c>
    </row>
    <row r="4" spans="1:10" ht="38.1" customHeight="1" x14ac:dyDescent="0.15">
      <c r="A4" s="37" t="s">
        <v>5</v>
      </c>
      <c r="B4" s="38" t="s">
        <v>6</v>
      </c>
      <c r="C4" s="40"/>
      <c r="D4" s="37" t="s">
        <v>7</v>
      </c>
      <c r="E4" s="38" t="s">
        <v>8</v>
      </c>
      <c r="F4" s="40"/>
      <c r="G4" s="41" t="s">
        <v>9</v>
      </c>
      <c r="H4" s="37" t="s">
        <v>55</v>
      </c>
      <c r="I4" s="37" t="s">
        <v>11</v>
      </c>
      <c r="J4" s="43">
        <v>15823901228</v>
      </c>
    </row>
    <row r="5" spans="1:10" ht="26.1" customHeight="1" x14ac:dyDescent="0.15">
      <c r="A5" s="44" t="s">
        <v>12</v>
      </c>
      <c r="B5" s="38" t="s">
        <v>13</v>
      </c>
      <c r="C5" s="40"/>
      <c r="D5" s="38" t="s">
        <v>14</v>
      </c>
      <c r="E5" s="40"/>
      <c r="F5" s="38" t="s">
        <v>15</v>
      </c>
      <c r="G5" s="45"/>
      <c r="H5" s="46" t="s">
        <v>16</v>
      </c>
      <c r="I5" s="46" t="s">
        <v>17</v>
      </c>
      <c r="J5" s="37" t="s">
        <v>18</v>
      </c>
    </row>
    <row r="6" spans="1:10" ht="26.1" customHeight="1" x14ac:dyDescent="0.15">
      <c r="A6" s="47"/>
      <c r="B6" s="38">
        <v>6221226</v>
      </c>
      <c r="C6" s="40"/>
      <c r="D6" s="38">
        <v>6221226</v>
      </c>
      <c r="E6" s="40"/>
      <c r="F6" s="38">
        <v>6221226</v>
      </c>
      <c r="G6" s="40"/>
      <c r="H6" s="41">
        <f>F6/D6</f>
        <v>1</v>
      </c>
      <c r="I6" s="48">
        <v>10</v>
      </c>
      <c r="J6" s="37">
        <f>I6*H6</f>
        <v>10</v>
      </c>
    </row>
    <row r="7" spans="1:10" ht="26.1" customHeight="1" x14ac:dyDescent="0.15">
      <c r="A7" s="49" t="s">
        <v>19</v>
      </c>
      <c r="B7" s="49" t="s">
        <v>20</v>
      </c>
      <c r="C7" s="49"/>
      <c r="D7" s="49"/>
      <c r="E7" s="49"/>
      <c r="F7" s="49" t="s">
        <v>21</v>
      </c>
      <c r="G7" s="50"/>
      <c r="H7" s="49"/>
      <c r="I7" s="49"/>
      <c r="J7" s="49"/>
    </row>
    <row r="8" spans="1:10" ht="408.95" customHeight="1" x14ac:dyDescent="0.15">
      <c r="A8" s="49"/>
      <c r="B8" s="51" t="s">
        <v>141</v>
      </c>
      <c r="C8" s="51"/>
      <c r="D8" s="49"/>
      <c r="E8" s="49"/>
      <c r="F8" s="51" t="s">
        <v>140</v>
      </c>
      <c r="G8" s="52"/>
      <c r="H8" s="51"/>
      <c r="I8" s="51"/>
      <c r="J8" s="51"/>
    </row>
    <row r="9" spans="1:10" ht="31.5" customHeight="1" x14ac:dyDescent="0.15">
      <c r="A9" s="49" t="s">
        <v>24</v>
      </c>
      <c r="B9" s="37" t="s">
        <v>25</v>
      </c>
      <c r="C9" s="37" t="s">
        <v>26</v>
      </c>
      <c r="D9" s="37" t="s">
        <v>27</v>
      </c>
      <c r="E9" s="37" t="s">
        <v>28</v>
      </c>
      <c r="F9" s="37" t="s">
        <v>29</v>
      </c>
      <c r="G9" s="41" t="s">
        <v>30</v>
      </c>
      <c r="H9" s="37" t="s">
        <v>31</v>
      </c>
      <c r="I9" s="37" t="s">
        <v>32</v>
      </c>
      <c r="J9" s="37" t="s">
        <v>33</v>
      </c>
    </row>
    <row r="10" spans="1:10" ht="30.95" customHeight="1" x14ac:dyDescent="0.15">
      <c r="A10" s="49"/>
      <c r="B10" s="37" t="s">
        <v>139</v>
      </c>
      <c r="C10" s="37" t="s">
        <v>38</v>
      </c>
      <c r="D10" s="53" t="s">
        <v>39</v>
      </c>
      <c r="E10" s="53">
        <v>1</v>
      </c>
      <c r="F10" s="53">
        <v>1</v>
      </c>
      <c r="G10" s="41">
        <v>1</v>
      </c>
      <c r="H10" s="37">
        <v>20</v>
      </c>
      <c r="I10" s="37">
        <f>H10*G10</f>
        <v>20</v>
      </c>
      <c r="J10" s="37"/>
    </row>
    <row r="11" spans="1:10" ht="30.95" customHeight="1" x14ac:dyDescent="0.15">
      <c r="A11" s="49"/>
      <c r="B11" s="37" t="s">
        <v>138</v>
      </c>
      <c r="C11" s="37" t="s">
        <v>44</v>
      </c>
      <c r="D11" s="53" t="s">
        <v>39</v>
      </c>
      <c r="E11" s="53">
        <v>100</v>
      </c>
      <c r="F11" s="53">
        <v>100</v>
      </c>
      <c r="G11" s="41">
        <v>1</v>
      </c>
      <c r="H11" s="37">
        <v>20</v>
      </c>
      <c r="I11" s="37">
        <f>H11*G11</f>
        <v>20</v>
      </c>
      <c r="J11" s="37"/>
    </row>
    <row r="12" spans="1:10" ht="33" customHeight="1" x14ac:dyDescent="0.15">
      <c r="A12" s="49"/>
      <c r="B12" s="37" t="s">
        <v>137</v>
      </c>
      <c r="C12" s="37" t="s">
        <v>50</v>
      </c>
      <c r="D12" s="53" t="s">
        <v>50</v>
      </c>
      <c r="E12" s="53" t="s">
        <v>51</v>
      </c>
      <c r="F12" s="53" t="s">
        <v>51</v>
      </c>
      <c r="G12" s="41">
        <v>1</v>
      </c>
      <c r="H12" s="37">
        <v>25</v>
      </c>
      <c r="I12" s="37">
        <f>H12*G12</f>
        <v>25</v>
      </c>
      <c r="J12" s="37"/>
    </row>
    <row r="13" spans="1:10" ht="33" customHeight="1" x14ac:dyDescent="0.15">
      <c r="A13" s="49"/>
      <c r="B13" s="37" t="s">
        <v>136</v>
      </c>
      <c r="C13" s="37" t="s">
        <v>44</v>
      </c>
      <c r="D13" s="53" t="s">
        <v>39</v>
      </c>
      <c r="E13" s="53">
        <v>100</v>
      </c>
      <c r="F13" s="53">
        <v>100</v>
      </c>
      <c r="G13" s="41">
        <v>1</v>
      </c>
      <c r="H13" s="37">
        <v>15</v>
      </c>
      <c r="I13" s="37">
        <f>H13*G13</f>
        <v>15</v>
      </c>
      <c r="J13" s="37"/>
    </row>
    <row r="14" spans="1:10" ht="33.950000000000003" customHeight="1" x14ac:dyDescent="0.15">
      <c r="A14" s="49"/>
      <c r="B14" s="37" t="s">
        <v>135</v>
      </c>
      <c r="C14" s="37" t="s">
        <v>44</v>
      </c>
      <c r="D14" s="53" t="s">
        <v>39</v>
      </c>
      <c r="E14" s="53">
        <v>100</v>
      </c>
      <c r="F14" s="53">
        <v>100</v>
      </c>
      <c r="G14" s="41">
        <v>1</v>
      </c>
      <c r="H14" s="37">
        <v>10</v>
      </c>
      <c r="I14" s="37">
        <f>H14*G14</f>
        <v>10</v>
      </c>
      <c r="J14" s="37"/>
    </row>
    <row r="15" spans="1:10" ht="30" customHeight="1" x14ac:dyDescent="0.15">
      <c r="A15" s="49"/>
      <c r="B15" s="37"/>
      <c r="C15" s="37"/>
      <c r="D15" s="53"/>
      <c r="E15" s="53"/>
      <c r="F15" s="53"/>
      <c r="G15" s="41"/>
      <c r="H15" s="37"/>
      <c r="I15" s="37"/>
      <c r="J15" s="37"/>
    </row>
    <row r="16" spans="1:10" ht="30" customHeight="1" x14ac:dyDescent="0.15">
      <c r="A16" s="49"/>
      <c r="B16" s="37"/>
      <c r="C16" s="37"/>
      <c r="D16" s="37"/>
      <c r="E16" s="53"/>
      <c r="F16" s="53"/>
      <c r="G16" s="41"/>
      <c r="H16" s="37"/>
      <c r="I16" s="37"/>
      <c r="J16" s="37"/>
    </row>
    <row r="17" spans="1:10" ht="30" customHeight="1" x14ac:dyDescent="0.15">
      <c r="A17" s="49"/>
      <c r="B17" s="37"/>
      <c r="C17" s="37"/>
      <c r="D17" s="53"/>
      <c r="E17" s="53"/>
      <c r="F17" s="53"/>
      <c r="G17" s="41"/>
      <c r="H17" s="37"/>
      <c r="I17" s="37"/>
      <c r="J17" s="37"/>
    </row>
    <row r="18" spans="1:10" ht="26.1" customHeight="1" x14ac:dyDescent="0.15">
      <c r="A18" s="49"/>
      <c r="B18" s="37"/>
      <c r="C18" s="37"/>
      <c r="D18" s="53"/>
      <c r="E18" s="53"/>
      <c r="F18" s="53"/>
      <c r="G18" s="41"/>
      <c r="H18" s="37"/>
      <c r="I18" s="37"/>
      <c r="J18" s="37"/>
    </row>
    <row r="19" spans="1:10" ht="26.1" customHeight="1" x14ac:dyDescent="0.15">
      <c r="A19" s="49"/>
      <c r="B19" s="37"/>
      <c r="C19" s="37"/>
      <c r="D19" s="53"/>
      <c r="E19" s="53"/>
      <c r="F19" s="53"/>
      <c r="G19" s="41"/>
      <c r="H19" s="37"/>
      <c r="I19" s="37"/>
      <c r="J19" s="37"/>
    </row>
    <row r="20" spans="1:10" ht="26.1" customHeight="1" x14ac:dyDescent="0.15">
      <c r="A20" s="49"/>
      <c r="B20" s="37"/>
      <c r="C20" s="37"/>
      <c r="D20" s="53"/>
      <c r="E20" s="53"/>
      <c r="F20" s="53"/>
      <c r="G20" s="41"/>
      <c r="H20" s="37"/>
      <c r="I20" s="37"/>
      <c r="J20" s="37"/>
    </row>
    <row r="21" spans="1:10" ht="26.1" customHeight="1" x14ac:dyDescent="0.15">
      <c r="A21" s="49"/>
      <c r="B21" s="37"/>
      <c r="C21" s="37"/>
      <c r="D21" s="53"/>
      <c r="E21" s="53"/>
      <c r="F21" s="53"/>
      <c r="G21" s="41"/>
      <c r="H21" s="37"/>
      <c r="I21" s="37"/>
      <c r="J21" s="37"/>
    </row>
    <row r="22" spans="1:10" ht="26.1" customHeight="1" x14ac:dyDescent="0.15">
      <c r="A22" s="49"/>
      <c r="B22" s="37"/>
      <c r="C22" s="37"/>
      <c r="D22" s="53"/>
      <c r="E22" s="53"/>
      <c r="F22" s="37"/>
      <c r="G22" s="41"/>
      <c r="H22" s="37"/>
      <c r="I22" s="37"/>
      <c r="J22" s="37"/>
    </row>
    <row r="23" spans="1:10" ht="26.1" customHeight="1" x14ac:dyDescent="0.15">
      <c r="A23" s="49"/>
      <c r="B23" s="37"/>
      <c r="C23" s="37"/>
      <c r="D23" s="53"/>
      <c r="E23" s="53"/>
      <c r="F23" s="37"/>
      <c r="G23" s="41"/>
      <c r="H23" s="37"/>
      <c r="I23" s="37"/>
      <c r="J23" s="37"/>
    </row>
    <row r="24" spans="1:10" ht="26.1" customHeight="1" x14ac:dyDescent="0.15">
      <c r="A24" s="54" t="s">
        <v>53</v>
      </c>
      <c r="B24" s="55"/>
      <c r="C24" s="55"/>
      <c r="D24" s="56"/>
      <c r="E24" s="56"/>
      <c r="F24" s="55"/>
      <c r="G24" s="57"/>
      <c r="H24" s="55"/>
      <c r="I24" s="37"/>
      <c r="J24" s="58"/>
    </row>
  </sheetData>
  <mergeCells count="18">
    <mergeCell ref="B6:C6"/>
    <mergeCell ref="D6:E6"/>
    <mergeCell ref="F6:G6"/>
    <mergeCell ref="A1:J1"/>
    <mergeCell ref="A2:J2"/>
    <mergeCell ref="B3:F3"/>
    <mergeCell ref="B4:C4"/>
    <mergeCell ref="E4:F4"/>
    <mergeCell ref="A9:A23"/>
    <mergeCell ref="B7:E7"/>
    <mergeCell ref="F7:J7"/>
    <mergeCell ref="B8:E8"/>
    <mergeCell ref="F8:J8"/>
    <mergeCell ref="A5:A6"/>
    <mergeCell ref="A7:A8"/>
    <mergeCell ref="B5:C5"/>
    <mergeCell ref="D5:E5"/>
    <mergeCell ref="F5:G5"/>
  </mergeCells>
  <phoneticPr fontId="4" type="noConversion"/>
  <pageMargins left="0.69930555555555596" right="0.69930555555555596"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招商工作经费</vt:lpstr>
      <vt:lpstr>出口食品农产品(蔬菜)安全示范区建设</vt:lpstr>
      <vt:lpstr>蔬菜基地保险保费补贴</vt:lpstr>
      <vt:lpstr>璧山农业科技产学研平台建设项目经费</vt:lpstr>
      <vt:lpstr>安全维稳工作经费</vt:lpstr>
      <vt:lpstr>渝西研发中心运行经费</vt:lpstr>
      <vt:lpstr>蔬菜基地保险保费补贴2</vt:lpstr>
      <vt:lpstr>绿色蔬菜种植推广项目经费</vt:lpstr>
      <vt:lpstr>安排资金用于兑现青岛富易达包装科技有限公司优惠政策</vt:lpstr>
      <vt:lpstr>安排农业园区收回未使用的中央及市级产业发展项目资金</vt:lpstr>
      <vt:lpstr>璧财农便 2020 69号安排2020年中央农业生产发展资金</vt:lpstr>
      <vt:lpstr>安排2020年中央农业生产发展资金　优势主导产业（蔬菜）</vt:lpstr>
      <vt:lpstr>璧财债务【2021】154号重新安排蔬菜资金项目</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徐邦中</cp:lastModifiedBy>
  <dcterms:created xsi:type="dcterms:W3CDTF">2006-09-16T00:00:00Z</dcterms:created>
  <dcterms:modified xsi:type="dcterms:W3CDTF">2022-10-13T02:19:19Z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5D30564E2CDF4B55BB0C7D868644C194</vt:lpwstr>
  </property>
</Properties>
</file>