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0" yWindow="-48" windowWidth="12648" windowHeight="9216" tabRatio="699" firstSheet="9" activeTab="9"/>
  </bookViews>
  <sheets>
    <sheet name="区政协委员及常委活动、视察费" sheetId="4" r:id="rId1"/>
    <sheet name="诗书画院建设经费" sheetId="1" r:id="rId2"/>
    <sheet name="市政协委员及代表团活动费" sheetId="6" r:id="rId3"/>
    <sheet name="政协委员界别小组活动" sheetId="7" r:id="rId4"/>
    <sheet name="政协专委会活动费" sheetId="8" r:id="rId5"/>
    <sheet name="市、区政协委员视察活动经费" sheetId="9" r:id="rId6"/>
    <sheet name="政协工作交流活动经费" sheetId="10" r:id="rId7"/>
    <sheet name="政协委员培训费" sheetId="12" r:id="rId8"/>
    <sheet name="十届五次政协会议经费" sheetId="13" r:id="rId9"/>
    <sheet name="政协委员刊物费用" sheetId="18" r:id="rId10"/>
  </sheets>
  <calcPr calcId="124519"/>
</workbook>
</file>

<file path=xl/calcChain.xml><?xml version="1.0" encoding="utf-8"?>
<calcChain xmlns="http://schemas.openxmlformats.org/spreadsheetml/2006/main">
  <c r="D15" i="7"/>
  <c r="D14" i="1"/>
  <c r="I12" i="10"/>
  <c r="F13"/>
  <c r="I13" i="18"/>
  <c r="G12"/>
  <c r="I12" s="1"/>
  <c r="G11"/>
  <c r="G10"/>
  <c r="I10" s="1"/>
  <c r="H6"/>
  <c r="J6" s="1"/>
  <c r="I13" i="13"/>
  <c r="G14"/>
  <c r="I14" s="1"/>
  <c r="G13"/>
  <c r="G12"/>
  <c r="I12" s="1"/>
  <c r="G11"/>
  <c r="G10"/>
  <c r="I10" s="1"/>
  <c r="H6"/>
  <c r="J6" s="1"/>
  <c r="J6" i="12"/>
  <c r="I13"/>
  <c r="I12"/>
  <c r="G11"/>
  <c r="I11" s="1"/>
  <c r="G15"/>
  <c r="G10"/>
  <c r="I15"/>
  <c r="I14"/>
  <c r="F13"/>
  <c r="I10"/>
  <c r="H6"/>
  <c r="I14" i="10"/>
  <c r="I13"/>
  <c r="I11"/>
  <c r="I10"/>
  <c r="J6"/>
  <c r="H6"/>
  <c r="I14" i="9"/>
  <c r="G13"/>
  <c r="I13" s="1"/>
  <c r="G12"/>
  <c r="I12" s="1"/>
  <c r="G11"/>
  <c r="I11" s="1"/>
  <c r="G10"/>
  <c r="I10" s="1"/>
  <c r="H6"/>
  <c r="J6" s="1"/>
  <c r="F14" i="8"/>
  <c r="I16"/>
  <c r="G15"/>
  <c r="I15" s="1"/>
  <c r="I14"/>
  <c r="I13"/>
  <c r="G13"/>
  <c r="I12"/>
  <c r="G12"/>
  <c r="I11"/>
  <c r="G11"/>
  <c r="G10"/>
  <c r="I10" s="1"/>
  <c r="H6"/>
  <c r="J6" i="7"/>
  <c r="I14"/>
  <c r="I15"/>
  <c r="G11"/>
  <c r="G12"/>
  <c r="I12" s="1"/>
  <c r="G13"/>
  <c r="I13" s="1"/>
  <c r="H3" s="1"/>
  <c r="G15"/>
  <c r="G10"/>
  <c r="F14"/>
  <c r="I16"/>
  <c r="I11"/>
  <c r="I10"/>
  <c r="H6"/>
  <c r="I14" i="6"/>
  <c r="I13"/>
  <c r="I12"/>
  <c r="I11"/>
  <c r="I10"/>
  <c r="H6"/>
  <c r="J6" s="1"/>
  <c r="H3" s="1"/>
  <c r="I11" i="4"/>
  <c r="I12"/>
  <c r="I13"/>
  <c r="I14"/>
  <c r="I10"/>
  <c r="J6"/>
  <c r="H6"/>
  <c r="H3" i="18" l="1"/>
  <c r="H3" i="13"/>
  <c r="H3" i="12"/>
  <c r="H3" i="10"/>
  <c r="H3" i="9"/>
  <c r="H3" i="8"/>
  <c r="H3" i="4"/>
</calcChain>
</file>

<file path=xl/sharedStrings.xml><?xml version="1.0" encoding="utf-8"?>
<sst xmlns="http://schemas.openxmlformats.org/spreadsheetml/2006/main" count="529" uniqueCount="127">
  <si>
    <t>附件1</t>
  </si>
  <si>
    <t>项目名称</t>
  </si>
  <si>
    <t>自评总分</t>
  </si>
  <si>
    <t>等级</t>
  </si>
  <si>
    <t>实施单位</t>
  </si>
  <si>
    <t>主管部门</t>
  </si>
  <si>
    <t>填表人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</si>
  <si>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</si>
  <si>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</si>
  <si>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</si>
  <si>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</si>
  <si>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</si>
  <si>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</si>
  <si>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</si>
  <si>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</si>
  <si>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</si>
  <si>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</si>
  <si>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</si>
  <si>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</si>
  <si>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</si>
  <si>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</si>
  <si>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</si>
  <si>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</si>
  <si>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</si>
  <si>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</si>
  <si>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</si>
  <si>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</si>
  <si>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偏差原因分析及改进措施</t>
  </si>
  <si>
    <t>备注</t>
  </si>
  <si>
    <t>区政协办公室</t>
    <phoneticPr fontId="4" type="noConversion"/>
  </si>
  <si>
    <t>韩旭</t>
    <phoneticPr fontId="4" type="noConversion"/>
  </si>
  <si>
    <t>璧山区2021年度项目支出绩效自评表</t>
    <phoneticPr fontId="4" type="noConversion"/>
  </si>
  <si>
    <t>次</t>
    <phoneticPr fontId="4" type="noConversion"/>
  </si>
  <si>
    <t>开展讲座
次数</t>
    <phoneticPr fontId="4" type="noConversion"/>
  </si>
  <si>
    <t>参加讲座人次</t>
    <phoneticPr fontId="4" type="noConversion"/>
  </si>
  <si>
    <t>人次</t>
    <phoneticPr fontId="4" type="noConversion"/>
  </si>
  <si>
    <t>组织培训会</t>
    <phoneticPr fontId="4" type="noConversion"/>
  </si>
  <si>
    <t>培训费</t>
    <phoneticPr fontId="4" type="noConversion"/>
  </si>
  <si>
    <t>元</t>
    <phoneticPr fontId="4" type="noConversion"/>
  </si>
  <si>
    <t>耗材费</t>
    <phoneticPr fontId="4" type="noConversion"/>
  </si>
  <si>
    <t>区政协委员及常委活动、视察费</t>
    <phoneticPr fontId="4" type="noConversion"/>
  </si>
  <si>
    <t>1.开展4次常委调研活动；
2.开展7次政协委员调研活动；
3.完成7个调研报告；
4.调研报告合格率≥95%
5.政协委员对视察调研活动满意度≥90%</t>
    <phoneticPr fontId="4" type="noConversion"/>
  </si>
  <si>
    <t>全部完成预期绩效目标</t>
    <phoneticPr fontId="4" type="noConversion"/>
  </si>
  <si>
    <t>开展4次常委调研活动</t>
    <phoneticPr fontId="4" type="noConversion"/>
  </si>
  <si>
    <t>开展7次政协委员调研活动</t>
    <phoneticPr fontId="4" type="noConversion"/>
  </si>
  <si>
    <t>完成7个调研报告</t>
    <phoneticPr fontId="4" type="noConversion"/>
  </si>
  <si>
    <t>调研报告合格率</t>
  </si>
  <si>
    <t>百分率</t>
    <phoneticPr fontId="4" type="noConversion"/>
  </si>
  <si>
    <t>政协委员对视察调研活动满意度</t>
    <phoneticPr fontId="4" type="noConversion"/>
  </si>
  <si>
    <t>1.开展讲座5次；
2.参加讲座50人次；
3.组织培训会2次</t>
    <phoneticPr fontId="4" type="noConversion"/>
  </si>
  <si>
    <t>市政协委员及代表团活动费</t>
    <phoneticPr fontId="4" type="noConversion"/>
  </si>
  <si>
    <t>1.开展市政协委员活动1次；
2.开展市政协代表团活动1次；
3.市政协委员对工作满意度≥90%</t>
    <phoneticPr fontId="4" type="noConversion"/>
  </si>
  <si>
    <t>开展市政协委员活动次数</t>
    <phoneticPr fontId="4" type="noConversion"/>
  </si>
  <si>
    <t>开展市政协代表团活动次数</t>
    <phoneticPr fontId="4" type="noConversion"/>
  </si>
  <si>
    <t>市政协委员活动费</t>
    <phoneticPr fontId="4" type="noConversion"/>
  </si>
  <si>
    <t>市政协代表团活动费</t>
    <phoneticPr fontId="4" type="noConversion"/>
  </si>
  <si>
    <t>市政协委员对工作满意度</t>
    <phoneticPr fontId="4" type="noConversion"/>
  </si>
  <si>
    <t>政协委员界别活动经费</t>
    <phoneticPr fontId="4" type="noConversion"/>
  </si>
  <si>
    <t>1.17个界别小组开展活动17次
2.每个界别小组至少开展2次活动；
3.形成至少2篇调研报告；
4.提交至少17篇社情民意或提案
5.为政协委员履职创造平台，提高履职委员能力</t>
    <phoneticPr fontId="4" type="noConversion"/>
  </si>
  <si>
    <t>17个界别小组开展活动</t>
    <phoneticPr fontId="4" type="noConversion"/>
  </si>
  <si>
    <t>每个界别小组至少开展2次活动</t>
    <phoneticPr fontId="4" type="noConversion"/>
  </si>
  <si>
    <t>形成至少2篇调研报告</t>
    <phoneticPr fontId="4" type="noConversion"/>
  </si>
  <si>
    <t>篇</t>
    <phoneticPr fontId="4" type="noConversion"/>
  </si>
  <si>
    <t>提交至少17篇社情民意或提案</t>
    <phoneticPr fontId="4" type="noConversion"/>
  </si>
  <si>
    <t>定性</t>
    <phoneticPr fontId="4" type="noConversion"/>
  </si>
  <si>
    <t>有效提高</t>
    <phoneticPr fontId="4" type="noConversion"/>
  </si>
  <si>
    <t>会议费</t>
  </si>
  <si>
    <t>会议费</t>
    <phoneticPr fontId="4" type="noConversion"/>
  </si>
  <si>
    <t>差旅费</t>
    <phoneticPr fontId="4" type="noConversion"/>
  </si>
  <si>
    <t>政协专委会活动费</t>
    <phoneticPr fontId="4" type="noConversion"/>
  </si>
  <si>
    <t>每个专委会至少开展调研活动次数</t>
    <phoneticPr fontId="4" type="noConversion"/>
  </si>
  <si>
    <t>每个专委会至少开展专题协商活动次数</t>
    <phoneticPr fontId="4" type="noConversion"/>
  </si>
  <si>
    <t>每个专委会至少开展民主协商活动次数</t>
    <phoneticPr fontId="4" type="noConversion"/>
  </si>
  <si>
    <t>每个专委会至少开展学习考察活动次数</t>
    <phoneticPr fontId="4" type="noConversion"/>
  </si>
  <si>
    <t>七个专委会活动费</t>
    <phoneticPr fontId="4" type="noConversion"/>
  </si>
  <si>
    <t>委员联络办和社情民意信息中心活动费</t>
    <phoneticPr fontId="4" type="noConversion"/>
  </si>
  <si>
    <t>为政协委员履职创造平台，提高履职委员能力</t>
    <phoneticPr fontId="4" type="noConversion"/>
  </si>
  <si>
    <t>百分比</t>
    <phoneticPr fontId="4" type="noConversion"/>
  </si>
  <si>
    <t>1.至少组织市政协委员调研活动1次
2.至少组织区政协委员调研活动2次；
3.至少组织区政协委员学习考察活动2次；
4.至少组织区政协委员专题协商活动2次；
5.政协委员对履职工作安排满意度≥90%</t>
    <phoneticPr fontId="4" type="noConversion"/>
  </si>
  <si>
    <t>1.每个专委会至少开展调研活动4次
2.每个专委会至少开展专题协商活动1次；
3.每个专委会至少开展民主协商活动1次；
4.每个专委会至少开展学习考察活动1次；
5.政协委员对履职工作安排满意度≥90%</t>
    <phoneticPr fontId="4" type="noConversion"/>
  </si>
  <si>
    <t>组织市政协委员调研活动</t>
    <phoneticPr fontId="4" type="noConversion"/>
  </si>
  <si>
    <t>组织区政协委员调研活动</t>
    <phoneticPr fontId="4" type="noConversion"/>
  </si>
  <si>
    <t>组织区政协委员学习考察活动</t>
    <phoneticPr fontId="4" type="noConversion"/>
  </si>
  <si>
    <t>区政协委员专题协商活动</t>
    <phoneticPr fontId="4" type="noConversion"/>
  </si>
  <si>
    <t>政协委员对学习考察调研活动安排的满意度</t>
    <phoneticPr fontId="4" type="noConversion"/>
  </si>
  <si>
    <t>政协委员对履职工作安排满意</t>
    <phoneticPr fontId="4" type="noConversion"/>
  </si>
  <si>
    <t>1.至少接待来璧20批次
2.至少接待来璧200人次；
3.组织交流会议20次；
4.有效对外宣传璧山经济人文成果；</t>
    <phoneticPr fontId="4" type="noConversion"/>
  </si>
  <si>
    <t>至少接待来璧批次</t>
    <phoneticPr fontId="4" type="noConversion"/>
  </si>
  <si>
    <t>至少接待来璧人次</t>
    <phoneticPr fontId="4" type="noConversion"/>
  </si>
  <si>
    <t>公务接待费</t>
    <phoneticPr fontId="4" type="noConversion"/>
  </si>
  <si>
    <t>对外宣传璧山经济人文成果</t>
    <phoneticPr fontId="4" type="noConversion"/>
  </si>
  <si>
    <t>有效宣传</t>
    <phoneticPr fontId="4" type="noConversion"/>
  </si>
  <si>
    <t>政协委员培训费</t>
    <phoneticPr fontId="4" type="noConversion"/>
  </si>
  <si>
    <t>1.组织培训次数2次
2.组织培训60人次；
3.共培训天数10天；
4.有效提高政协委员履职能力；
5.政协委员对培训工作满意度≥90%</t>
    <phoneticPr fontId="4" type="noConversion"/>
  </si>
  <si>
    <t>组织培训次数</t>
    <phoneticPr fontId="4" type="noConversion"/>
  </si>
  <si>
    <t>组织培训人次</t>
    <phoneticPr fontId="4" type="noConversion"/>
  </si>
  <si>
    <t>交通费、书本费其它费用</t>
    <phoneticPr fontId="4" type="noConversion"/>
  </si>
  <si>
    <t>提高政协委员履职能力</t>
    <phoneticPr fontId="4" type="noConversion"/>
  </si>
  <si>
    <t>政协委员对培训工作满意度</t>
    <phoneticPr fontId="4" type="noConversion"/>
  </si>
  <si>
    <t>1.召开一次政协大会；
2.参会人数至少500人；
3.至少提交提案230条；
4.政协委员对大会满意度≥95%</t>
    <phoneticPr fontId="4" type="noConversion"/>
  </si>
  <si>
    <t>召开一次政协大会</t>
    <phoneticPr fontId="4" type="noConversion"/>
  </si>
  <si>
    <t>参会人数至少500人</t>
    <phoneticPr fontId="4" type="noConversion"/>
  </si>
  <si>
    <t>至少提交提案230条</t>
    <phoneticPr fontId="4" type="noConversion"/>
  </si>
  <si>
    <t>条</t>
    <phoneticPr fontId="4" type="noConversion"/>
  </si>
  <si>
    <t>政协委员对大会满意度</t>
    <phoneticPr fontId="4" type="noConversion"/>
  </si>
  <si>
    <t>人</t>
    <phoneticPr fontId="4" type="noConversion"/>
  </si>
  <si>
    <t>1.订阅中国政协50本；
2.订阅人民政协报50本；
3.订阅重庆政协报700份；
4.有效提高宣传政协工作力度；
5.政协委员对政协工作满意度≥95%</t>
    <phoneticPr fontId="4" type="noConversion"/>
  </si>
  <si>
    <t>订阅中国政协</t>
    <phoneticPr fontId="4" type="noConversion"/>
  </si>
  <si>
    <t>本</t>
    <phoneticPr fontId="4" type="noConversion"/>
  </si>
  <si>
    <t>订阅人民政协报</t>
    <phoneticPr fontId="4" type="noConversion"/>
  </si>
  <si>
    <t>订阅重庆政协报</t>
    <phoneticPr fontId="4" type="noConversion"/>
  </si>
  <si>
    <t>刊物订阅费</t>
    <phoneticPr fontId="4" type="noConversion"/>
  </si>
  <si>
    <t>份</t>
    <phoneticPr fontId="4" type="noConversion"/>
  </si>
  <si>
    <t>提高宣传政协工作力度</t>
    <phoneticPr fontId="4" type="noConversion"/>
  </si>
  <si>
    <t>提高力度</t>
    <phoneticPr fontId="4" type="noConversion"/>
  </si>
  <si>
    <t>政协委员对政协工作满意度</t>
    <phoneticPr fontId="4" type="noConversion"/>
  </si>
  <si>
    <t>优</t>
    <phoneticPr fontId="4" type="noConversion"/>
  </si>
  <si>
    <t>诗书画院建设经费</t>
    <phoneticPr fontId="4" type="noConversion"/>
  </si>
  <si>
    <t>市、区政协委员视察活动经费</t>
    <phoneticPr fontId="4" type="noConversion"/>
  </si>
  <si>
    <t>政协工作交流活动经费</t>
    <phoneticPr fontId="4" type="noConversion"/>
  </si>
  <si>
    <t>≤</t>
  </si>
  <si>
    <t>≤</t>
    <phoneticPr fontId="4" type="noConversion"/>
  </si>
  <si>
    <t>≥</t>
  </si>
  <si>
    <t>=</t>
    <phoneticPr fontId="4" type="noConversion"/>
  </si>
  <si>
    <t>≥</t>
    <phoneticPr fontId="4" type="noConversion"/>
  </si>
  <si>
    <t>十届五次政协会议经费</t>
    <phoneticPr fontId="4" type="noConversion"/>
  </si>
  <si>
    <t>政协委员刊物费用</t>
    <phoneticPr fontId="4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</si>
</sst>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6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6"/>
      <color theme="1"/>
      <name val="仿宋"/>
      <family val="3"/>
      <charset val="134"/>
    </font>
    <font>
      <sz val="12"/>
      <color rgb="FF000000"/>
      <name val="仿宋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/>
    <xf numFmtId="0" fontId="0" fillId="0" borderId="1" xfId="0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70" zoomScaleNormal="70" workbookViewId="0">
      <selection activeCell="E14" sqref="E14"/>
    </sheetView>
  </sheetViews>
  <sheetFormatPr defaultColWidth="9" defaultRowHeight="14.4"/>
  <cols>
    <col min="1" max="10" width="12.6640625" customWidth="1"/>
  </cols>
  <sheetData>
    <row r="1" spans="1:10" ht="20.399999999999999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0.25" customHeight="1">
      <c r="A2" s="24" t="s">
        <v>31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6.1" customHeight="1">
      <c r="A3" s="1" t="s">
        <v>1</v>
      </c>
      <c r="B3" s="18" t="s">
        <v>40</v>
      </c>
      <c r="C3" s="26"/>
      <c r="D3" s="26"/>
      <c r="E3" s="26"/>
      <c r="F3" s="19"/>
      <c r="G3" s="1" t="s">
        <v>2</v>
      </c>
      <c r="H3" s="1">
        <f>J6+SUM(I10:I21)</f>
        <v>99.52</v>
      </c>
      <c r="I3" s="1" t="s">
        <v>3</v>
      </c>
      <c r="J3" s="5" t="s">
        <v>116</v>
      </c>
    </row>
    <row r="4" spans="1:10" ht="26.1" customHeight="1">
      <c r="A4" s="1" t="s">
        <v>4</v>
      </c>
      <c r="B4" s="27" t="s">
        <v>29</v>
      </c>
      <c r="C4" s="19"/>
      <c r="D4" s="1" t="s">
        <v>5</v>
      </c>
      <c r="E4" s="28"/>
      <c r="F4" s="29"/>
      <c r="G4" s="1" t="s">
        <v>6</v>
      </c>
      <c r="H4" s="6" t="s">
        <v>30</v>
      </c>
      <c r="I4" s="1" t="s">
        <v>7</v>
      </c>
      <c r="J4" s="1">
        <v>41413260</v>
      </c>
    </row>
    <row r="5" spans="1:10" ht="26.1" customHeight="1">
      <c r="A5" s="21" t="s">
        <v>8</v>
      </c>
      <c r="B5" s="18" t="s">
        <v>9</v>
      </c>
      <c r="C5" s="19"/>
      <c r="D5" s="18" t="s">
        <v>10</v>
      </c>
      <c r="E5" s="19"/>
      <c r="F5" s="18" t="s">
        <v>11</v>
      </c>
      <c r="G5" s="19"/>
      <c r="H5" s="2" t="s">
        <v>12</v>
      </c>
      <c r="I5" s="2" t="s">
        <v>13</v>
      </c>
      <c r="J5" s="1" t="s">
        <v>14</v>
      </c>
    </row>
    <row r="6" spans="1:10" ht="26.1" customHeight="1">
      <c r="A6" s="22"/>
      <c r="B6" s="18">
        <v>687000</v>
      </c>
      <c r="C6" s="19"/>
      <c r="D6" s="18"/>
      <c r="E6" s="19"/>
      <c r="F6" s="18">
        <v>654200</v>
      </c>
      <c r="G6" s="19"/>
      <c r="H6" s="1">
        <f>ROUND(F6/B6*100,2)</f>
        <v>95.23</v>
      </c>
      <c r="I6" s="4">
        <v>10</v>
      </c>
      <c r="J6" s="1">
        <f>ROUND(I6*H6/100,2)</f>
        <v>9.52</v>
      </c>
    </row>
    <row r="7" spans="1:10" ht="26.1" customHeight="1">
      <c r="A7" s="14" t="s">
        <v>15</v>
      </c>
      <c r="B7" s="14" t="s">
        <v>16</v>
      </c>
      <c r="C7" s="14"/>
      <c r="D7" s="14"/>
      <c r="E7" s="14"/>
      <c r="F7" s="14" t="s">
        <v>17</v>
      </c>
      <c r="G7" s="14"/>
      <c r="H7" s="14"/>
      <c r="I7" s="14"/>
      <c r="J7" s="14"/>
    </row>
    <row r="8" spans="1:10" ht="75" customHeight="1">
      <c r="A8" s="14"/>
      <c r="B8" s="20" t="s">
        <v>41</v>
      </c>
      <c r="C8" s="16"/>
      <c r="D8" s="16"/>
      <c r="E8" s="17"/>
      <c r="F8" s="20" t="s">
        <v>42</v>
      </c>
      <c r="G8" s="16"/>
      <c r="H8" s="16"/>
      <c r="I8" s="16"/>
      <c r="J8" s="17"/>
    </row>
    <row r="9" spans="1:10" ht="31.5" customHeight="1">
      <c r="A9" s="14" t="s">
        <v>18</v>
      </c>
      <c r="B9" s="1" t="s">
        <v>19</v>
      </c>
      <c r="C9" s="1" t="s">
        <v>20</v>
      </c>
      <c r="D9" s="1" t="s">
        <v>21</v>
      </c>
      <c r="E9" s="1" t="s">
        <v>22</v>
      </c>
      <c r="F9" s="1" t="s">
        <v>23</v>
      </c>
      <c r="G9" s="1" t="s">
        <v>24</v>
      </c>
      <c r="H9" s="1" t="s">
        <v>25</v>
      </c>
      <c r="I9" s="1" t="s">
        <v>26</v>
      </c>
      <c r="J9" s="1" t="s">
        <v>27</v>
      </c>
    </row>
    <row r="10" spans="1:10" ht="26.1" customHeight="1">
      <c r="A10" s="14"/>
      <c r="B10" s="6" t="s">
        <v>43</v>
      </c>
      <c r="C10" s="6" t="s">
        <v>32</v>
      </c>
      <c r="D10" s="8" t="s">
        <v>123</v>
      </c>
      <c r="E10" s="8">
        <v>4</v>
      </c>
      <c r="F10" s="1">
        <v>4</v>
      </c>
      <c r="G10" s="1">
        <v>100</v>
      </c>
      <c r="H10" s="1">
        <v>20</v>
      </c>
      <c r="I10" s="1">
        <f>H10*G10/100</f>
        <v>20</v>
      </c>
      <c r="J10" s="1"/>
    </row>
    <row r="11" spans="1:10" ht="26.1" customHeight="1">
      <c r="A11" s="14"/>
      <c r="B11" s="6" t="s">
        <v>44</v>
      </c>
      <c r="C11" s="6" t="s">
        <v>32</v>
      </c>
      <c r="D11" s="8" t="s">
        <v>123</v>
      </c>
      <c r="E11" s="8">
        <v>7</v>
      </c>
      <c r="F11" s="1">
        <v>7</v>
      </c>
      <c r="G11" s="1">
        <v>100</v>
      </c>
      <c r="H11" s="1">
        <v>20</v>
      </c>
      <c r="I11" s="1">
        <f t="shared" ref="I11:I14" si="0">H11*G11/100</f>
        <v>20</v>
      </c>
      <c r="J11" s="1"/>
    </row>
    <row r="12" spans="1:10" ht="26.1" customHeight="1">
      <c r="A12" s="14"/>
      <c r="B12" s="6" t="s">
        <v>45</v>
      </c>
      <c r="C12" s="6" t="s">
        <v>32</v>
      </c>
      <c r="D12" s="8" t="s">
        <v>123</v>
      </c>
      <c r="E12" s="8">
        <v>7</v>
      </c>
      <c r="F12" s="1">
        <v>7</v>
      </c>
      <c r="G12" s="1">
        <v>100</v>
      </c>
      <c r="H12" s="1">
        <v>20</v>
      </c>
      <c r="I12" s="1">
        <f t="shared" si="0"/>
        <v>20</v>
      </c>
      <c r="J12" s="1"/>
    </row>
    <row r="13" spans="1:10" ht="26.1" customHeight="1">
      <c r="A13" s="14"/>
      <c r="B13" s="6" t="s">
        <v>46</v>
      </c>
      <c r="C13" s="6" t="s">
        <v>47</v>
      </c>
      <c r="D13" s="7" t="s">
        <v>122</v>
      </c>
      <c r="E13" s="8">
        <v>95</v>
      </c>
      <c r="F13" s="1">
        <v>100</v>
      </c>
      <c r="G13" s="1">
        <v>100</v>
      </c>
      <c r="H13" s="1">
        <v>10</v>
      </c>
      <c r="I13" s="1">
        <f t="shared" si="0"/>
        <v>10</v>
      </c>
      <c r="J13" s="1"/>
    </row>
    <row r="14" spans="1:10" ht="26.1" customHeight="1">
      <c r="A14" s="14"/>
      <c r="B14" s="6" t="s">
        <v>48</v>
      </c>
      <c r="C14" s="6" t="s">
        <v>47</v>
      </c>
      <c r="D14" s="7" t="s">
        <v>122</v>
      </c>
      <c r="E14" s="8">
        <v>90</v>
      </c>
      <c r="F14" s="1">
        <v>100</v>
      </c>
      <c r="G14" s="1">
        <v>100</v>
      </c>
      <c r="H14" s="1">
        <v>20</v>
      </c>
      <c r="I14" s="1">
        <f t="shared" si="0"/>
        <v>20</v>
      </c>
      <c r="J14" s="1"/>
    </row>
    <row r="15" spans="1:10" ht="26.1" customHeight="1">
      <c r="A15" s="14"/>
      <c r="B15" s="1"/>
      <c r="C15" s="1"/>
      <c r="D15" s="3"/>
      <c r="E15" s="3"/>
      <c r="F15" s="1"/>
      <c r="G15" s="1"/>
      <c r="H15" s="1"/>
      <c r="I15" s="1"/>
      <c r="J15" s="1"/>
    </row>
    <row r="16" spans="1:10" ht="26.1" customHeight="1">
      <c r="A16" s="14"/>
      <c r="B16" s="1"/>
      <c r="C16" s="1"/>
      <c r="D16" s="3"/>
      <c r="E16" s="3"/>
      <c r="F16" s="1"/>
      <c r="G16" s="1"/>
      <c r="H16" s="1"/>
      <c r="I16" s="1"/>
      <c r="J16" s="1"/>
    </row>
    <row r="17" spans="1:10" ht="26.1" customHeight="1">
      <c r="A17" s="14"/>
      <c r="B17" s="1"/>
      <c r="C17" s="1"/>
      <c r="D17" s="3"/>
      <c r="E17" s="3"/>
      <c r="F17" s="1"/>
      <c r="G17" s="1"/>
      <c r="H17" s="1"/>
      <c r="I17" s="1"/>
      <c r="J17" s="1"/>
    </row>
    <row r="18" spans="1:10" ht="26.1" customHeight="1">
      <c r="A18" s="14"/>
      <c r="B18" s="1"/>
      <c r="C18" s="1"/>
      <c r="D18" s="3"/>
      <c r="E18" s="3"/>
      <c r="F18" s="1"/>
      <c r="G18" s="1"/>
      <c r="H18" s="1"/>
      <c r="I18" s="1"/>
      <c r="J18" s="1"/>
    </row>
    <row r="19" spans="1:10" ht="26.1" customHeight="1">
      <c r="A19" s="14"/>
      <c r="B19" s="1"/>
      <c r="C19" s="1"/>
      <c r="D19" s="3"/>
      <c r="E19" s="3"/>
      <c r="F19" s="1"/>
      <c r="G19" s="1"/>
      <c r="H19" s="1"/>
      <c r="I19" s="1"/>
      <c r="J19" s="1"/>
    </row>
    <row r="20" spans="1:10" ht="26.1" customHeight="1">
      <c r="A20" s="14"/>
      <c r="B20" s="1"/>
      <c r="C20" s="1"/>
      <c r="D20" s="3"/>
      <c r="E20" s="3"/>
      <c r="F20" s="1"/>
      <c r="G20" s="1"/>
      <c r="H20" s="1"/>
      <c r="I20" s="1"/>
      <c r="J20" s="1"/>
    </row>
    <row r="21" spans="1:10" ht="26.1" customHeight="1">
      <c r="A21" s="14"/>
      <c r="B21" s="1"/>
      <c r="C21" s="1"/>
      <c r="D21" s="3"/>
      <c r="E21" s="3"/>
      <c r="F21" s="1"/>
      <c r="G21" s="1"/>
      <c r="H21" s="1"/>
      <c r="I21" s="1"/>
      <c r="J21" s="1"/>
    </row>
    <row r="22" spans="1:10" ht="26.1" customHeight="1">
      <c r="A22" s="15" t="s">
        <v>28</v>
      </c>
      <c r="B22" s="16"/>
      <c r="C22" s="16"/>
      <c r="D22" s="16"/>
      <c r="E22" s="16"/>
      <c r="F22" s="16"/>
      <c r="G22" s="16"/>
      <c r="H22" s="16"/>
      <c r="I22" s="16"/>
      <c r="J22" s="17"/>
    </row>
  </sheetData>
  <mergeCells count="19">
    <mergeCell ref="A1:J1"/>
    <mergeCell ref="A2:J2"/>
    <mergeCell ref="B3:F3"/>
    <mergeCell ref="B4:C4"/>
    <mergeCell ref="E4:F4"/>
    <mergeCell ref="A9:A21"/>
    <mergeCell ref="A22:J22"/>
    <mergeCell ref="D6:E6"/>
    <mergeCell ref="F6:G6"/>
    <mergeCell ref="A7:A8"/>
    <mergeCell ref="B7:E7"/>
    <mergeCell ref="F7:J7"/>
    <mergeCell ref="B8:E8"/>
    <mergeCell ref="F8:J8"/>
    <mergeCell ref="A5:A6"/>
    <mergeCell ref="B5:C5"/>
    <mergeCell ref="D5:E5"/>
    <mergeCell ref="F5:G5"/>
    <mergeCell ref="B6:C6"/>
  </mergeCells>
  <phoneticPr fontId="4" type="noConversion"/>
  <pageMargins left="0.69930555555555596" right="0.69930555555555596" top="0.75" bottom="0.75" header="0.3" footer="0.3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70" zoomScaleNormal="70" workbookViewId="0">
      <selection activeCell="K13" sqref="K13"/>
    </sheetView>
  </sheetViews>
  <sheetFormatPr defaultColWidth="9" defaultRowHeight="14.4"/>
  <cols>
    <col min="1" max="10" width="12.6640625" customWidth="1"/>
  </cols>
  <sheetData>
    <row r="1" spans="1:10" ht="20.399999999999999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0.25" customHeight="1">
      <c r="A2" s="24" t="s">
        <v>31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6.1" customHeight="1">
      <c r="A3" s="1" t="s">
        <v>1</v>
      </c>
      <c r="B3" s="18" t="s">
        <v>126</v>
      </c>
      <c r="C3" s="26"/>
      <c r="D3" s="26"/>
      <c r="E3" s="26"/>
      <c r="F3" s="19"/>
      <c r="G3" s="1" t="s">
        <v>2</v>
      </c>
      <c r="H3" s="1">
        <f>J6+SUM(I10:I21)</f>
        <v>100</v>
      </c>
      <c r="I3" s="1" t="s">
        <v>3</v>
      </c>
      <c r="J3" s="5" t="s">
        <v>116</v>
      </c>
    </row>
    <row r="4" spans="1:10" ht="26.1" customHeight="1">
      <c r="A4" s="1" t="s">
        <v>4</v>
      </c>
      <c r="B4" s="27" t="s">
        <v>29</v>
      </c>
      <c r="C4" s="19"/>
      <c r="D4" s="1" t="s">
        <v>5</v>
      </c>
      <c r="E4" s="28"/>
      <c r="F4" s="29"/>
      <c r="G4" s="1" t="s">
        <v>6</v>
      </c>
      <c r="H4" s="6" t="s">
        <v>30</v>
      </c>
      <c r="I4" s="1" t="s">
        <v>7</v>
      </c>
      <c r="J4" s="1">
        <v>41413260</v>
      </c>
    </row>
    <row r="5" spans="1:10" ht="26.1" customHeight="1">
      <c r="A5" s="21" t="s">
        <v>8</v>
      </c>
      <c r="B5" s="18" t="s">
        <v>9</v>
      </c>
      <c r="C5" s="19"/>
      <c r="D5" s="18" t="s">
        <v>10</v>
      </c>
      <c r="E5" s="19"/>
      <c r="F5" s="18" t="s">
        <v>11</v>
      </c>
      <c r="G5" s="19"/>
      <c r="H5" s="2" t="s">
        <v>12</v>
      </c>
      <c r="I5" s="2" t="s">
        <v>13</v>
      </c>
      <c r="J5" s="1" t="s">
        <v>14</v>
      </c>
    </row>
    <row r="6" spans="1:10" ht="26.1" customHeight="1">
      <c r="A6" s="22"/>
      <c r="B6" s="18">
        <v>88000</v>
      </c>
      <c r="C6" s="19"/>
      <c r="D6" s="18"/>
      <c r="E6" s="19"/>
      <c r="F6" s="18">
        <v>88000</v>
      </c>
      <c r="G6" s="19"/>
      <c r="H6" s="1">
        <f>ROUND(F6/B6*100,2)</f>
        <v>100</v>
      </c>
      <c r="I6" s="4">
        <v>10</v>
      </c>
      <c r="J6" s="1">
        <f>ROUND(I6*H6/100,2)</f>
        <v>10</v>
      </c>
    </row>
    <row r="7" spans="1:10" ht="26.1" customHeight="1">
      <c r="A7" s="14" t="s">
        <v>15</v>
      </c>
      <c r="B7" s="14" t="s">
        <v>16</v>
      </c>
      <c r="C7" s="14"/>
      <c r="D7" s="14"/>
      <c r="E7" s="14"/>
      <c r="F7" s="14" t="s">
        <v>17</v>
      </c>
      <c r="G7" s="14"/>
      <c r="H7" s="14"/>
      <c r="I7" s="14"/>
      <c r="J7" s="14"/>
    </row>
    <row r="8" spans="1:10" ht="75" customHeight="1">
      <c r="A8" s="14"/>
      <c r="B8" s="20" t="s">
        <v>106</v>
      </c>
      <c r="C8" s="16"/>
      <c r="D8" s="16"/>
      <c r="E8" s="17"/>
      <c r="F8" s="20" t="s">
        <v>42</v>
      </c>
      <c r="G8" s="16"/>
      <c r="H8" s="16"/>
      <c r="I8" s="16"/>
      <c r="J8" s="17"/>
    </row>
    <row r="9" spans="1:10" ht="31.5" customHeight="1">
      <c r="A9" s="14" t="s">
        <v>18</v>
      </c>
      <c r="B9" s="1" t="s">
        <v>19</v>
      </c>
      <c r="C9" s="1" t="s">
        <v>20</v>
      </c>
      <c r="D9" s="1" t="s">
        <v>21</v>
      </c>
      <c r="E9" s="1" t="s">
        <v>22</v>
      </c>
      <c r="F9" s="1" t="s">
        <v>23</v>
      </c>
      <c r="G9" s="1" t="s">
        <v>24</v>
      </c>
      <c r="H9" s="1" t="s">
        <v>25</v>
      </c>
      <c r="I9" s="1" t="s">
        <v>26</v>
      </c>
      <c r="J9" s="1" t="s">
        <v>27</v>
      </c>
    </row>
    <row r="10" spans="1:10" ht="26.1" customHeight="1">
      <c r="A10" s="14"/>
      <c r="B10" s="6" t="s">
        <v>107</v>
      </c>
      <c r="C10" s="6" t="s">
        <v>108</v>
      </c>
      <c r="D10" s="8" t="s">
        <v>123</v>
      </c>
      <c r="E10" s="7">
        <v>50</v>
      </c>
      <c r="F10" s="7">
        <v>50</v>
      </c>
      <c r="G10" s="7">
        <f>ROUND(IF(E10&lt;F10,100,F10/E10*100),2)</f>
        <v>100</v>
      </c>
      <c r="H10" s="7">
        <v>20</v>
      </c>
      <c r="I10" s="7">
        <f>H10*G10/100</f>
        <v>20</v>
      </c>
      <c r="J10" s="6"/>
    </row>
    <row r="11" spans="1:10" ht="26.1" customHeight="1">
      <c r="A11" s="14"/>
      <c r="B11" s="6" t="s">
        <v>109</v>
      </c>
      <c r="C11" s="6" t="s">
        <v>108</v>
      </c>
      <c r="D11" s="8" t="s">
        <v>123</v>
      </c>
      <c r="E11" s="7">
        <v>50</v>
      </c>
      <c r="F11" s="7">
        <v>50</v>
      </c>
      <c r="G11" s="7">
        <f t="shared" ref="G11" si="0">ROUND(IF(E11&lt;F11,100,F11/E11*100),2)</f>
        <v>100</v>
      </c>
      <c r="H11" s="7">
        <v>20</v>
      </c>
      <c r="I11" s="7">
        <v>20</v>
      </c>
      <c r="J11" s="1"/>
    </row>
    <row r="12" spans="1:10" ht="26.1" customHeight="1">
      <c r="A12" s="14"/>
      <c r="B12" s="6" t="s">
        <v>110</v>
      </c>
      <c r="C12" s="6" t="s">
        <v>112</v>
      </c>
      <c r="D12" s="8" t="s">
        <v>123</v>
      </c>
      <c r="E12" s="7">
        <v>700</v>
      </c>
      <c r="F12" s="7">
        <v>700</v>
      </c>
      <c r="G12" s="7">
        <f>ROUND(IF(E12&lt;F12,100,F12/E12*100),2)</f>
        <v>100</v>
      </c>
      <c r="H12" s="7">
        <v>20</v>
      </c>
      <c r="I12" s="7">
        <f>ROUND(H12*G12/100,2)</f>
        <v>20</v>
      </c>
      <c r="J12" s="6"/>
    </row>
    <row r="13" spans="1:10" ht="26.1" customHeight="1">
      <c r="A13" s="14"/>
      <c r="B13" s="6" t="s">
        <v>111</v>
      </c>
      <c r="C13" s="6" t="s">
        <v>38</v>
      </c>
      <c r="D13" s="8" t="s">
        <v>120</v>
      </c>
      <c r="E13" s="7">
        <v>88000</v>
      </c>
      <c r="F13" s="7">
        <v>88000</v>
      </c>
      <c r="G13" s="7">
        <v>100</v>
      </c>
      <c r="H13" s="7">
        <v>10</v>
      </c>
      <c r="I13" s="7">
        <f>ROUND(H13*G13/100,2)</f>
        <v>10</v>
      </c>
      <c r="J13" s="6"/>
    </row>
    <row r="14" spans="1:10" ht="26.1" customHeight="1">
      <c r="A14" s="14"/>
      <c r="B14" s="6" t="s">
        <v>113</v>
      </c>
      <c r="C14" s="6" t="s">
        <v>64</v>
      </c>
      <c r="D14" s="7"/>
      <c r="E14" s="7" t="s">
        <v>114</v>
      </c>
      <c r="F14" s="7" t="s">
        <v>114</v>
      </c>
      <c r="G14" s="7">
        <v>100</v>
      </c>
      <c r="H14" s="7">
        <v>10</v>
      </c>
      <c r="I14" s="7">
        <v>10</v>
      </c>
      <c r="J14" s="6"/>
    </row>
    <row r="15" spans="1:10" ht="26.1" customHeight="1">
      <c r="A15" s="14"/>
      <c r="B15" s="6" t="s">
        <v>115</v>
      </c>
      <c r="C15" s="6" t="s">
        <v>77</v>
      </c>
      <c r="D15" s="7" t="s">
        <v>122</v>
      </c>
      <c r="E15" s="13">
        <v>0.95</v>
      </c>
      <c r="F15" s="7">
        <v>100</v>
      </c>
      <c r="G15" s="7">
        <v>100</v>
      </c>
      <c r="H15" s="7">
        <v>10</v>
      </c>
      <c r="I15" s="7">
        <v>10</v>
      </c>
      <c r="J15" s="1"/>
    </row>
    <row r="16" spans="1:10" ht="26.1" customHeight="1">
      <c r="A16" s="14"/>
      <c r="B16" s="9"/>
      <c r="C16" s="9"/>
      <c r="D16" s="9"/>
      <c r="E16" s="9"/>
      <c r="F16" s="9"/>
      <c r="G16" s="9"/>
      <c r="H16" s="9"/>
      <c r="I16" s="9"/>
      <c r="J16" s="1"/>
    </row>
    <row r="17" spans="1:10" ht="26.1" customHeight="1">
      <c r="A17" s="14"/>
      <c r="B17" s="1"/>
      <c r="C17" s="1"/>
      <c r="D17" s="3"/>
      <c r="E17" s="3"/>
      <c r="F17" s="10"/>
      <c r="G17" s="1"/>
      <c r="H17" s="1"/>
      <c r="I17" s="1"/>
      <c r="J17" s="1"/>
    </row>
    <row r="18" spans="1:10" ht="26.1" customHeight="1">
      <c r="A18" s="14"/>
      <c r="B18" s="1"/>
      <c r="C18" s="1"/>
      <c r="D18" s="3"/>
      <c r="E18" s="3"/>
      <c r="F18" s="1"/>
      <c r="G18" s="1"/>
      <c r="H18" s="1"/>
      <c r="I18" s="1"/>
      <c r="J18" s="1"/>
    </row>
    <row r="19" spans="1:10" ht="26.1" customHeight="1">
      <c r="A19" s="14"/>
      <c r="B19" s="1"/>
      <c r="C19" s="1"/>
      <c r="D19" s="3"/>
      <c r="E19" s="3"/>
      <c r="F19" s="1"/>
      <c r="G19" s="1"/>
      <c r="H19" s="1"/>
      <c r="I19" s="1"/>
      <c r="J19" s="1"/>
    </row>
    <row r="20" spans="1:10" ht="26.1" customHeight="1">
      <c r="A20" s="14"/>
      <c r="B20" s="1"/>
      <c r="C20" s="1"/>
      <c r="D20" s="3"/>
      <c r="E20" s="3"/>
      <c r="F20" s="1"/>
      <c r="G20" s="1"/>
      <c r="H20" s="1"/>
      <c r="I20" s="1"/>
      <c r="J20" s="1"/>
    </row>
    <row r="21" spans="1:10" ht="26.1" customHeight="1">
      <c r="A21" s="14"/>
      <c r="B21" s="1"/>
      <c r="C21" s="1"/>
      <c r="D21" s="3"/>
      <c r="E21" s="3"/>
      <c r="F21" s="1"/>
      <c r="G21" s="1"/>
      <c r="H21" s="1"/>
      <c r="I21" s="1"/>
      <c r="J21" s="1"/>
    </row>
    <row r="22" spans="1:10" ht="26.1" customHeight="1">
      <c r="A22" s="15" t="s">
        <v>28</v>
      </c>
      <c r="B22" s="16"/>
      <c r="C22" s="16"/>
      <c r="D22" s="16"/>
      <c r="E22" s="16"/>
      <c r="F22" s="16"/>
      <c r="G22" s="16"/>
      <c r="H22" s="16"/>
      <c r="I22" s="16"/>
      <c r="J22" s="17"/>
    </row>
  </sheetData>
  <mergeCells count="19">
    <mergeCell ref="A1:J1"/>
    <mergeCell ref="A2:J2"/>
    <mergeCell ref="B3:F3"/>
    <mergeCell ref="B4:C4"/>
    <mergeCell ref="E4:F4"/>
    <mergeCell ref="A9:A21"/>
    <mergeCell ref="A22:J22"/>
    <mergeCell ref="D6:E6"/>
    <mergeCell ref="F6:G6"/>
    <mergeCell ref="A7:A8"/>
    <mergeCell ref="B7:E7"/>
    <mergeCell ref="F7:J7"/>
    <mergeCell ref="B8:E8"/>
    <mergeCell ref="F8:J8"/>
    <mergeCell ref="A5:A6"/>
    <mergeCell ref="B5:C5"/>
    <mergeCell ref="D5:E5"/>
    <mergeCell ref="F5:G5"/>
    <mergeCell ref="B6:C6"/>
  </mergeCells>
  <phoneticPr fontId="4" type="noConversion"/>
  <pageMargins left="0.69930555555555596" right="0.69930555555555596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70" zoomScaleNormal="70" workbookViewId="0">
      <selection activeCell="I16" sqref="I16"/>
    </sheetView>
  </sheetViews>
  <sheetFormatPr defaultColWidth="9" defaultRowHeight="14.4"/>
  <cols>
    <col min="1" max="10" width="12.6640625" customWidth="1"/>
  </cols>
  <sheetData>
    <row r="1" spans="1:10" ht="20.399999999999999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0.25" customHeight="1">
      <c r="A2" s="24" t="s">
        <v>31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6.1" customHeight="1">
      <c r="A3" s="1" t="s">
        <v>1</v>
      </c>
      <c r="B3" s="18" t="s">
        <v>117</v>
      </c>
      <c r="C3" s="26"/>
      <c r="D3" s="26"/>
      <c r="E3" s="26"/>
      <c r="F3" s="19"/>
      <c r="G3" s="1" t="s">
        <v>2</v>
      </c>
      <c r="H3" s="1">
        <v>100</v>
      </c>
      <c r="I3" s="1" t="s">
        <v>3</v>
      </c>
      <c r="J3" s="5" t="s">
        <v>116</v>
      </c>
    </row>
    <row r="4" spans="1:10" ht="26.1" customHeight="1">
      <c r="A4" s="1" t="s">
        <v>4</v>
      </c>
      <c r="B4" s="27" t="s">
        <v>29</v>
      </c>
      <c r="C4" s="19"/>
      <c r="D4" s="1" t="s">
        <v>5</v>
      </c>
      <c r="E4" s="28"/>
      <c r="F4" s="29"/>
      <c r="G4" s="1" t="s">
        <v>6</v>
      </c>
      <c r="H4" s="6" t="s">
        <v>30</v>
      </c>
      <c r="I4" s="1" t="s">
        <v>7</v>
      </c>
      <c r="J4" s="1">
        <v>41413260</v>
      </c>
    </row>
    <row r="5" spans="1:10" ht="26.1" customHeight="1">
      <c r="A5" s="21" t="s">
        <v>8</v>
      </c>
      <c r="B5" s="18" t="s">
        <v>9</v>
      </c>
      <c r="C5" s="19"/>
      <c r="D5" s="18" t="s">
        <v>10</v>
      </c>
      <c r="E5" s="19"/>
      <c r="F5" s="18" t="s">
        <v>11</v>
      </c>
      <c r="G5" s="19"/>
      <c r="H5" s="2" t="s">
        <v>12</v>
      </c>
      <c r="I5" s="2" t="s">
        <v>13</v>
      </c>
      <c r="J5" s="1" t="s">
        <v>14</v>
      </c>
    </row>
    <row r="6" spans="1:10" ht="26.1" customHeight="1">
      <c r="A6" s="22"/>
      <c r="B6" s="18">
        <v>70000</v>
      </c>
      <c r="C6" s="19"/>
      <c r="D6" s="18"/>
      <c r="E6" s="19"/>
      <c r="F6" s="18">
        <v>70000</v>
      </c>
      <c r="G6" s="19"/>
      <c r="H6" s="1">
        <v>100</v>
      </c>
      <c r="I6" s="4">
        <v>10</v>
      </c>
      <c r="J6" s="1">
        <v>10</v>
      </c>
    </row>
    <row r="7" spans="1:10" ht="26.1" customHeight="1">
      <c r="A7" s="14" t="s">
        <v>15</v>
      </c>
      <c r="B7" s="14" t="s">
        <v>16</v>
      </c>
      <c r="C7" s="14"/>
      <c r="D7" s="14"/>
      <c r="E7" s="14"/>
      <c r="F7" s="14" t="s">
        <v>17</v>
      </c>
      <c r="G7" s="14"/>
      <c r="H7" s="14"/>
      <c r="I7" s="14"/>
      <c r="J7" s="14"/>
    </row>
    <row r="8" spans="1:10" ht="75" customHeight="1">
      <c r="A8" s="14"/>
      <c r="B8" s="20" t="s">
        <v>49</v>
      </c>
      <c r="C8" s="16"/>
      <c r="D8" s="16"/>
      <c r="E8" s="17"/>
      <c r="F8" s="20" t="s">
        <v>42</v>
      </c>
      <c r="G8" s="16"/>
      <c r="H8" s="16"/>
      <c r="I8" s="16"/>
      <c r="J8" s="17"/>
    </row>
    <row r="9" spans="1:10" ht="31.5" customHeight="1">
      <c r="A9" s="14" t="s">
        <v>18</v>
      </c>
      <c r="B9" s="1" t="s">
        <v>19</v>
      </c>
      <c r="C9" s="1" t="s">
        <v>20</v>
      </c>
      <c r="D9" s="1" t="s">
        <v>21</v>
      </c>
      <c r="E9" s="1" t="s">
        <v>22</v>
      </c>
      <c r="F9" s="1" t="s">
        <v>23</v>
      </c>
      <c r="G9" s="1" t="s">
        <v>24</v>
      </c>
      <c r="H9" s="1" t="s">
        <v>25</v>
      </c>
      <c r="I9" s="1" t="s">
        <v>26</v>
      </c>
      <c r="J9" s="1" t="s">
        <v>27</v>
      </c>
    </row>
    <row r="10" spans="1:10" ht="26.1" customHeight="1">
      <c r="A10" s="14"/>
      <c r="B10" s="6" t="s">
        <v>33</v>
      </c>
      <c r="C10" s="6" t="s">
        <v>32</v>
      </c>
      <c r="D10" s="8" t="s">
        <v>123</v>
      </c>
      <c r="E10" s="8">
        <v>5</v>
      </c>
      <c r="F10" s="1">
        <v>5</v>
      </c>
      <c r="G10" s="1">
        <v>100</v>
      </c>
      <c r="H10" s="1">
        <v>20</v>
      </c>
      <c r="I10" s="1">
        <v>20</v>
      </c>
      <c r="J10" s="1"/>
    </row>
    <row r="11" spans="1:10" ht="26.1" customHeight="1">
      <c r="A11" s="14"/>
      <c r="B11" s="6" t="s">
        <v>34</v>
      </c>
      <c r="C11" s="6" t="s">
        <v>35</v>
      </c>
      <c r="D11" s="8" t="s">
        <v>123</v>
      </c>
      <c r="E11" s="8">
        <v>50</v>
      </c>
      <c r="F11" s="1">
        <v>50</v>
      </c>
      <c r="G11" s="1">
        <v>100</v>
      </c>
      <c r="H11" s="1">
        <v>20</v>
      </c>
      <c r="I11" s="1">
        <v>20</v>
      </c>
      <c r="J11" s="1"/>
    </row>
    <row r="12" spans="1:10" ht="26.1" customHeight="1">
      <c r="A12" s="14"/>
      <c r="B12" s="6" t="s">
        <v>36</v>
      </c>
      <c r="C12" s="6" t="s">
        <v>32</v>
      </c>
      <c r="D12" s="8" t="s">
        <v>123</v>
      </c>
      <c r="E12" s="8">
        <v>2</v>
      </c>
      <c r="F12" s="1">
        <v>2</v>
      </c>
      <c r="G12" s="1">
        <v>100</v>
      </c>
      <c r="H12" s="1">
        <v>20</v>
      </c>
      <c r="I12" s="1">
        <v>20</v>
      </c>
      <c r="J12" s="1"/>
    </row>
    <row r="13" spans="1:10" ht="26.1" customHeight="1">
      <c r="A13" s="14"/>
      <c r="B13" s="6" t="s">
        <v>37</v>
      </c>
      <c r="C13" s="6" t="s">
        <v>38</v>
      </c>
      <c r="D13" s="7" t="s">
        <v>120</v>
      </c>
      <c r="E13" s="8">
        <v>30000</v>
      </c>
      <c r="F13" s="1">
        <v>30000</v>
      </c>
      <c r="G13" s="1">
        <v>100</v>
      </c>
      <c r="H13" s="1">
        <v>20</v>
      </c>
      <c r="I13" s="1">
        <v>20</v>
      </c>
      <c r="J13" s="6"/>
    </row>
    <row r="14" spans="1:10" ht="26.1" customHeight="1">
      <c r="A14" s="14"/>
      <c r="B14" s="6" t="s">
        <v>39</v>
      </c>
      <c r="C14" s="6" t="s">
        <v>38</v>
      </c>
      <c r="D14" s="7" t="str">
        <f>D13</f>
        <v>≤</v>
      </c>
      <c r="E14" s="8">
        <v>40000</v>
      </c>
      <c r="F14" s="1">
        <v>40000</v>
      </c>
      <c r="G14" s="1">
        <v>100</v>
      </c>
      <c r="H14" s="1">
        <v>10</v>
      </c>
      <c r="I14" s="1">
        <v>20</v>
      </c>
      <c r="J14" s="1"/>
    </row>
    <row r="15" spans="1:10" ht="26.1" customHeight="1">
      <c r="A15" s="14"/>
      <c r="B15" s="1"/>
      <c r="C15" s="1"/>
      <c r="D15" s="3"/>
      <c r="E15" s="3"/>
      <c r="F15" s="1"/>
      <c r="G15" s="1"/>
      <c r="H15" s="1"/>
      <c r="I15" s="1"/>
      <c r="J15" s="1"/>
    </row>
    <row r="16" spans="1:10" ht="26.1" customHeight="1">
      <c r="A16" s="14"/>
      <c r="B16" s="1"/>
      <c r="C16" s="1"/>
      <c r="D16" s="3"/>
      <c r="E16" s="3"/>
      <c r="F16" s="1"/>
      <c r="G16" s="1"/>
      <c r="H16" s="1"/>
      <c r="I16" s="1"/>
      <c r="J16" s="1"/>
    </row>
    <row r="17" spans="1:10" ht="26.1" customHeight="1">
      <c r="A17" s="14"/>
      <c r="B17" s="1"/>
      <c r="C17" s="1"/>
      <c r="D17" s="3"/>
      <c r="E17" s="3"/>
      <c r="F17" s="1"/>
      <c r="G17" s="1"/>
      <c r="H17" s="1"/>
      <c r="I17" s="1"/>
      <c r="J17" s="1"/>
    </row>
    <row r="18" spans="1:10" ht="26.1" customHeight="1">
      <c r="A18" s="14"/>
      <c r="B18" s="1"/>
      <c r="C18" s="1"/>
      <c r="D18" s="3"/>
      <c r="E18" s="3"/>
      <c r="F18" s="1"/>
      <c r="G18" s="1"/>
      <c r="H18" s="1"/>
      <c r="I18" s="1"/>
      <c r="J18" s="1"/>
    </row>
    <row r="19" spans="1:10" ht="26.1" customHeight="1">
      <c r="A19" s="14"/>
      <c r="B19" s="1"/>
      <c r="C19" s="1"/>
      <c r="D19" s="3"/>
      <c r="E19" s="3"/>
      <c r="F19" s="1"/>
      <c r="G19" s="1"/>
      <c r="H19" s="1"/>
      <c r="I19" s="1"/>
      <c r="J19" s="1"/>
    </row>
    <row r="20" spans="1:10" ht="26.1" customHeight="1">
      <c r="A20" s="14"/>
      <c r="B20" s="1"/>
      <c r="C20" s="1"/>
      <c r="D20" s="3"/>
      <c r="E20" s="3"/>
      <c r="F20" s="1"/>
      <c r="G20" s="1"/>
      <c r="H20" s="1"/>
      <c r="I20" s="1"/>
      <c r="J20" s="1"/>
    </row>
    <row r="21" spans="1:10" ht="26.1" customHeight="1">
      <c r="A21" s="14"/>
      <c r="B21" s="1"/>
      <c r="C21" s="1"/>
      <c r="D21" s="3"/>
      <c r="E21" s="3"/>
      <c r="F21" s="1"/>
      <c r="G21" s="1"/>
      <c r="H21" s="1"/>
      <c r="I21" s="1"/>
      <c r="J21" s="1"/>
    </row>
    <row r="22" spans="1:10" ht="26.1" customHeight="1">
      <c r="A22" s="15" t="s">
        <v>28</v>
      </c>
      <c r="B22" s="16"/>
      <c r="C22" s="16"/>
      <c r="D22" s="16"/>
      <c r="E22" s="16"/>
      <c r="F22" s="16"/>
      <c r="G22" s="16"/>
      <c r="H22" s="16"/>
      <c r="I22" s="16"/>
      <c r="J22" s="17"/>
    </row>
  </sheetData>
  <mergeCells count="19">
    <mergeCell ref="A1:J1"/>
    <mergeCell ref="A2:J2"/>
    <mergeCell ref="B3:F3"/>
    <mergeCell ref="B4:C4"/>
    <mergeCell ref="E4:F4"/>
    <mergeCell ref="A22:J22"/>
    <mergeCell ref="B5:C5"/>
    <mergeCell ref="D5:E5"/>
    <mergeCell ref="F5:G5"/>
    <mergeCell ref="B6:C6"/>
    <mergeCell ref="D6:E6"/>
    <mergeCell ref="F6:G6"/>
    <mergeCell ref="A5:A6"/>
    <mergeCell ref="A7:A8"/>
    <mergeCell ref="A9:A21"/>
    <mergeCell ref="B7:E7"/>
    <mergeCell ref="F7:J7"/>
    <mergeCell ref="B8:E8"/>
    <mergeCell ref="F8:J8"/>
  </mergeCells>
  <phoneticPr fontId="4" type="noConversion"/>
  <pageMargins left="0.69930555555555596" right="0.69930555555555596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70" zoomScaleNormal="70" workbookViewId="0">
      <selection activeCell="D15" sqref="D15"/>
    </sheetView>
  </sheetViews>
  <sheetFormatPr defaultColWidth="9" defaultRowHeight="14.4"/>
  <cols>
    <col min="1" max="10" width="12.6640625" customWidth="1"/>
  </cols>
  <sheetData>
    <row r="1" spans="1:10" ht="20.399999999999999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0.25" customHeight="1">
      <c r="A2" s="24" t="s">
        <v>31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6.1" customHeight="1">
      <c r="A3" s="1" t="s">
        <v>1</v>
      </c>
      <c r="B3" s="18" t="s">
        <v>50</v>
      </c>
      <c r="C3" s="26"/>
      <c r="D3" s="26"/>
      <c r="E3" s="26"/>
      <c r="F3" s="19"/>
      <c r="G3" s="1" t="s">
        <v>2</v>
      </c>
      <c r="H3" s="1">
        <f>J6+SUM(I10:I21)</f>
        <v>100</v>
      </c>
      <c r="I3" s="1" t="s">
        <v>3</v>
      </c>
      <c r="J3" s="5" t="s">
        <v>116</v>
      </c>
    </row>
    <row r="4" spans="1:10" ht="26.1" customHeight="1">
      <c r="A4" s="1" t="s">
        <v>4</v>
      </c>
      <c r="B4" s="27" t="s">
        <v>29</v>
      </c>
      <c r="C4" s="19"/>
      <c r="D4" s="1" t="s">
        <v>5</v>
      </c>
      <c r="E4" s="28"/>
      <c r="F4" s="29"/>
      <c r="G4" s="1" t="s">
        <v>6</v>
      </c>
      <c r="H4" s="6" t="s">
        <v>30</v>
      </c>
      <c r="I4" s="1" t="s">
        <v>7</v>
      </c>
      <c r="J4" s="1">
        <v>41413260</v>
      </c>
    </row>
    <row r="5" spans="1:10" ht="26.1" customHeight="1">
      <c r="A5" s="21" t="s">
        <v>8</v>
      </c>
      <c r="B5" s="18" t="s">
        <v>9</v>
      </c>
      <c r="C5" s="19"/>
      <c r="D5" s="18" t="s">
        <v>10</v>
      </c>
      <c r="E5" s="19"/>
      <c r="F5" s="18" t="s">
        <v>11</v>
      </c>
      <c r="G5" s="19"/>
      <c r="H5" s="2" t="s">
        <v>12</v>
      </c>
      <c r="I5" s="2" t="s">
        <v>13</v>
      </c>
      <c r="J5" s="1" t="s">
        <v>14</v>
      </c>
    </row>
    <row r="6" spans="1:10" ht="26.1" customHeight="1">
      <c r="A6" s="22"/>
      <c r="B6" s="18">
        <v>56000</v>
      </c>
      <c r="C6" s="19"/>
      <c r="D6" s="18"/>
      <c r="E6" s="19"/>
      <c r="F6" s="18">
        <v>56000</v>
      </c>
      <c r="G6" s="19"/>
      <c r="H6" s="1">
        <f>ROUND(F6/B6*100,2)</f>
        <v>100</v>
      </c>
      <c r="I6" s="4">
        <v>10</v>
      </c>
      <c r="J6" s="1">
        <f>ROUND(I6*H6/100,2)</f>
        <v>10</v>
      </c>
    </row>
    <row r="7" spans="1:10" ht="26.1" customHeight="1">
      <c r="A7" s="14" t="s">
        <v>15</v>
      </c>
      <c r="B7" s="14" t="s">
        <v>16</v>
      </c>
      <c r="C7" s="14"/>
      <c r="D7" s="14"/>
      <c r="E7" s="14"/>
      <c r="F7" s="14" t="s">
        <v>17</v>
      </c>
      <c r="G7" s="14"/>
      <c r="H7" s="14"/>
      <c r="I7" s="14"/>
      <c r="J7" s="14"/>
    </row>
    <row r="8" spans="1:10" ht="75" customHeight="1">
      <c r="A8" s="14"/>
      <c r="B8" s="20" t="s">
        <v>51</v>
      </c>
      <c r="C8" s="16"/>
      <c r="D8" s="16"/>
      <c r="E8" s="17"/>
      <c r="F8" s="20" t="s">
        <v>42</v>
      </c>
      <c r="G8" s="16"/>
      <c r="H8" s="16"/>
      <c r="I8" s="16"/>
      <c r="J8" s="17"/>
    </row>
    <row r="9" spans="1:10" ht="31.5" customHeight="1">
      <c r="A9" s="14" t="s">
        <v>18</v>
      </c>
      <c r="B9" s="1" t="s">
        <v>19</v>
      </c>
      <c r="C9" s="1" t="s">
        <v>20</v>
      </c>
      <c r="D9" s="1" t="s">
        <v>21</v>
      </c>
      <c r="E9" s="1" t="s">
        <v>22</v>
      </c>
      <c r="F9" s="1" t="s">
        <v>23</v>
      </c>
      <c r="G9" s="1" t="s">
        <v>24</v>
      </c>
      <c r="H9" s="1" t="s">
        <v>25</v>
      </c>
      <c r="I9" s="1" t="s">
        <v>26</v>
      </c>
      <c r="J9" s="1" t="s">
        <v>27</v>
      </c>
    </row>
    <row r="10" spans="1:10" ht="26.1" customHeight="1">
      <c r="A10" s="14"/>
      <c r="B10" s="6" t="s">
        <v>52</v>
      </c>
      <c r="C10" s="6" t="s">
        <v>32</v>
      </c>
      <c r="D10" s="8" t="s">
        <v>123</v>
      </c>
      <c r="E10" s="8">
        <v>1</v>
      </c>
      <c r="F10" s="1">
        <v>1</v>
      </c>
      <c r="G10" s="1">
        <v>100</v>
      </c>
      <c r="H10" s="1">
        <v>20</v>
      </c>
      <c r="I10" s="1">
        <f>H10*G10/100</f>
        <v>20</v>
      </c>
      <c r="J10" s="1"/>
    </row>
    <row r="11" spans="1:10" ht="26.1" customHeight="1">
      <c r="A11" s="14"/>
      <c r="B11" s="6" t="s">
        <v>53</v>
      </c>
      <c r="C11" s="6" t="s">
        <v>32</v>
      </c>
      <c r="D11" s="8" t="s">
        <v>123</v>
      </c>
      <c r="E11" s="8">
        <v>1</v>
      </c>
      <c r="F11" s="1">
        <v>1</v>
      </c>
      <c r="G11" s="1">
        <v>100</v>
      </c>
      <c r="H11" s="1">
        <v>20</v>
      </c>
      <c r="I11" s="1">
        <f t="shared" ref="I11:I14" si="0">H11*G11/100</f>
        <v>20</v>
      </c>
      <c r="J11" s="1"/>
    </row>
    <row r="12" spans="1:10" ht="26.1" customHeight="1">
      <c r="A12" s="14"/>
      <c r="B12" s="6" t="s">
        <v>54</v>
      </c>
      <c r="C12" s="6" t="s">
        <v>38</v>
      </c>
      <c r="D12" s="7" t="s">
        <v>120</v>
      </c>
      <c r="E12" s="8">
        <v>36000</v>
      </c>
      <c r="F12" s="1">
        <v>36000</v>
      </c>
      <c r="G12" s="1">
        <v>100</v>
      </c>
      <c r="H12" s="1">
        <v>20</v>
      </c>
      <c r="I12" s="1">
        <f t="shared" si="0"/>
        <v>20</v>
      </c>
      <c r="J12" s="1"/>
    </row>
    <row r="13" spans="1:10" ht="26.1" customHeight="1">
      <c r="A13" s="14"/>
      <c r="B13" s="6" t="s">
        <v>55</v>
      </c>
      <c r="C13" s="6" t="s">
        <v>38</v>
      </c>
      <c r="D13" s="7" t="s">
        <v>120</v>
      </c>
      <c r="E13" s="8">
        <v>20000</v>
      </c>
      <c r="F13" s="1">
        <v>20000</v>
      </c>
      <c r="G13" s="1">
        <v>100</v>
      </c>
      <c r="H13" s="1">
        <v>10</v>
      </c>
      <c r="I13" s="1">
        <f t="shared" si="0"/>
        <v>10</v>
      </c>
      <c r="J13" s="1"/>
    </row>
    <row r="14" spans="1:10" ht="26.1" customHeight="1">
      <c r="A14" s="14"/>
      <c r="B14" s="6" t="s">
        <v>56</v>
      </c>
      <c r="C14" s="6" t="s">
        <v>47</v>
      </c>
      <c r="D14" s="7" t="s">
        <v>122</v>
      </c>
      <c r="E14" s="8">
        <v>90</v>
      </c>
      <c r="F14" s="1">
        <v>100</v>
      </c>
      <c r="G14" s="1">
        <v>100</v>
      </c>
      <c r="H14" s="1">
        <v>20</v>
      </c>
      <c r="I14" s="1">
        <f t="shared" si="0"/>
        <v>20</v>
      </c>
      <c r="J14" s="1"/>
    </row>
    <row r="15" spans="1:10" ht="26.1" customHeight="1">
      <c r="A15" s="14"/>
      <c r="B15" s="1"/>
      <c r="C15" s="1"/>
      <c r="D15" s="3"/>
      <c r="E15" s="3"/>
      <c r="F15" s="1"/>
      <c r="G15" s="1"/>
      <c r="H15" s="1"/>
      <c r="I15" s="1"/>
      <c r="J15" s="1"/>
    </row>
    <row r="16" spans="1:10" ht="26.1" customHeight="1">
      <c r="A16" s="14"/>
      <c r="B16" s="1"/>
      <c r="C16" s="1"/>
      <c r="D16" s="3"/>
      <c r="E16" s="3"/>
      <c r="F16" s="1"/>
      <c r="G16" s="1"/>
      <c r="H16" s="1"/>
      <c r="I16" s="1"/>
      <c r="J16" s="1"/>
    </row>
    <row r="17" spans="1:10" ht="26.1" customHeight="1">
      <c r="A17" s="14"/>
      <c r="B17" s="1"/>
      <c r="C17" s="1"/>
      <c r="D17" s="3"/>
      <c r="E17" s="3"/>
      <c r="F17" s="1"/>
      <c r="G17" s="1"/>
      <c r="H17" s="1"/>
      <c r="I17" s="1"/>
      <c r="J17" s="1"/>
    </row>
    <row r="18" spans="1:10" ht="26.1" customHeight="1">
      <c r="A18" s="14"/>
      <c r="B18" s="1"/>
      <c r="C18" s="1"/>
      <c r="D18" s="3"/>
      <c r="E18" s="3"/>
      <c r="F18" s="1"/>
      <c r="G18" s="1"/>
      <c r="H18" s="1"/>
      <c r="I18" s="1"/>
      <c r="J18" s="1"/>
    </row>
    <row r="19" spans="1:10" ht="26.1" customHeight="1">
      <c r="A19" s="14"/>
      <c r="B19" s="1"/>
      <c r="C19" s="1"/>
      <c r="D19" s="3"/>
      <c r="E19" s="3"/>
      <c r="F19" s="1"/>
      <c r="G19" s="1"/>
      <c r="H19" s="1"/>
      <c r="I19" s="1"/>
      <c r="J19" s="1"/>
    </row>
    <row r="20" spans="1:10" ht="26.1" customHeight="1">
      <c r="A20" s="14"/>
      <c r="B20" s="1"/>
      <c r="C20" s="1"/>
      <c r="D20" s="3"/>
      <c r="E20" s="3"/>
      <c r="F20" s="1"/>
      <c r="G20" s="1"/>
      <c r="H20" s="1"/>
      <c r="I20" s="1"/>
      <c r="J20" s="1"/>
    </row>
    <row r="21" spans="1:10" ht="26.1" customHeight="1">
      <c r="A21" s="14"/>
      <c r="B21" s="1"/>
      <c r="C21" s="1"/>
      <c r="D21" s="3"/>
      <c r="E21" s="3"/>
      <c r="F21" s="1"/>
      <c r="G21" s="1"/>
      <c r="H21" s="1"/>
      <c r="I21" s="1"/>
      <c r="J21" s="1"/>
    </row>
    <row r="22" spans="1:10" ht="26.1" customHeight="1">
      <c r="A22" s="15" t="s">
        <v>28</v>
      </c>
      <c r="B22" s="16"/>
      <c r="C22" s="16"/>
      <c r="D22" s="16"/>
      <c r="E22" s="16"/>
      <c r="F22" s="16"/>
      <c r="G22" s="16"/>
      <c r="H22" s="16"/>
      <c r="I22" s="16"/>
      <c r="J22" s="17"/>
    </row>
  </sheetData>
  <mergeCells count="19">
    <mergeCell ref="A1:J1"/>
    <mergeCell ref="A2:J2"/>
    <mergeCell ref="B3:F3"/>
    <mergeCell ref="B4:C4"/>
    <mergeCell ref="E4:F4"/>
    <mergeCell ref="A9:A21"/>
    <mergeCell ref="A22:J22"/>
    <mergeCell ref="D6:E6"/>
    <mergeCell ref="F6:G6"/>
    <mergeCell ref="A7:A8"/>
    <mergeCell ref="B7:E7"/>
    <mergeCell ref="F7:J7"/>
    <mergeCell ref="B8:E8"/>
    <mergeCell ref="F8:J8"/>
    <mergeCell ref="A5:A6"/>
    <mergeCell ref="B5:C5"/>
    <mergeCell ref="D5:E5"/>
    <mergeCell ref="F5:G5"/>
    <mergeCell ref="B6:C6"/>
  </mergeCells>
  <phoneticPr fontId="4" type="noConversion"/>
  <pageMargins left="0.69930555555555596" right="0.69930555555555596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70" zoomScaleNormal="70" workbookViewId="0">
      <selection activeCell="E18" sqref="E18"/>
    </sheetView>
  </sheetViews>
  <sheetFormatPr defaultColWidth="9" defaultRowHeight="14.4"/>
  <cols>
    <col min="1" max="10" width="12.6640625" customWidth="1"/>
  </cols>
  <sheetData>
    <row r="1" spans="1:10" ht="20.399999999999999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0.25" customHeight="1">
      <c r="A2" s="24" t="s">
        <v>31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6.1" customHeight="1">
      <c r="A3" s="1" t="s">
        <v>1</v>
      </c>
      <c r="B3" s="18" t="s">
        <v>57</v>
      </c>
      <c r="C3" s="26"/>
      <c r="D3" s="26"/>
      <c r="E3" s="26"/>
      <c r="F3" s="19"/>
      <c r="G3" s="1" t="s">
        <v>2</v>
      </c>
      <c r="H3" s="1">
        <f>J6+SUM(I10:I21)</f>
        <v>99.975000000000009</v>
      </c>
      <c r="I3" s="1" t="s">
        <v>3</v>
      </c>
      <c r="J3" s="5" t="s">
        <v>116</v>
      </c>
    </row>
    <row r="4" spans="1:10" ht="26.1" customHeight="1">
      <c r="A4" s="1" t="s">
        <v>4</v>
      </c>
      <c r="B4" s="27" t="s">
        <v>29</v>
      </c>
      <c r="C4" s="19"/>
      <c r="D4" s="1" t="s">
        <v>5</v>
      </c>
      <c r="E4" s="28"/>
      <c r="F4" s="29"/>
      <c r="G4" s="1" t="s">
        <v>6</v>
      </c>
      <c r="H4" s="6" t="s">
        <v>30</v>
      </c>
      <c r="I4" s="1" t="s">
        <v>7</v>
      </c>
      <c r="J4" s="1">
        <v>41413260</v>
      </c>
    </row>
    <row r="5" spans="1:10" ht="26.1" customHeight="1">
      <c r="A5" s="21" t="s">
        <v>8</v>
      </c>
      <c r="B5" s="18" t="s">
        <v>9</v>
      </c>
      <c r="C5" s="19"/>
      <c r="D5" s="18" t="s">
        <v>10</v>
      </c>
      <c r="E5" s="19"/>
      <c r="F5" s="18" t="s">
        <v>11</v>
      </c>
      <c r="G5" s="19"/>
      <c r="H5" s="2" t="s">
        <v>12</v>
      </c>
      <c r="I5" s="2" t="s">
        <v>13</v>
      </c>
      <c r="J5" s="1" t="s">
        <v>14</v>
      </c>
    </row>
    <row r="6" spans="1:10" ht="26.1" customHeight="1">
      <c r="A6" s="22"/>
      <c r="B6" s="18">
        <v>174000</v>
      </c>
      <c r="C6" s="19"/>
      <c r="D6" s="18"/>
      <c r="E6" s="19"/>
      <c r="F6" s="18">
        <v>173918.97</v>
      </c>
      <c r="G6" s="19"/>
      <c r="H6" s="1">
        <f>ROUND(F6/B6*100,2)</f>
        <v>99.95</v>
      </c>
      <c r="I6" s="4">
        <v>10</v>
      </c>
      <c r="J6" s="1">
        <f>ROUND(I6*H6/100,3)</f>
        <v>9.9949999999999992</v>
      </c>
    </row>
    <row r="7" spans="1:10" ht="26.1" customHeight="1">
      <c r="A7" s="14" t="s">
        <v>15</v>
      </c>
      <c r="B7" s="14" t="s">
        <v>16</v>
      </c>
      <c r="C7" s="14"/>
      <c r="D7" s="14"/>
      <c r="E7" s="14"/>
      <c r="F7" s="14" t="s">
        <v>17</v>
      </c>
      <c r="G7" s="14"/>
      <c r="H7" s="14"/>
      <c r="I7" s="14"/>
      <c r="J7" s="14"/>
    </row>
    <row r="8" spans="1:10" ht="75" customHeight="1">
      <c r="A8" s="14"/>
      <c r="B8" s="20" t="s">
        <v>58</v>
      </c>
      <c r="C8" s="16"/>
      <c r="D8" s="16"/>
      <c r="E8" s="17"/>
      <c r="F8" s="20" t="s">
        <v>42</v>
      </c>
      <c r="G8" s="16"/>
      <c r="H8" s="16"/>
      <c r="I8" s="16"/>
      <c r="J8" s="17"/>
    </row>
    <row r="9" spans="1:10" ht="31.5" customHeight="1">
      <c r="A9" s="14" t="s">
        <v>18</v>
      </c>
      <c r="B9" s="1" t="s">
        <v>19</v>
      </c>
      <c r="C9" s="1" t="s">
        <v>20</v>
      </c>
      <c r="D9" s="1" t="s">
        <v>21</v>
      </c>
      <c r="E9" s="1" t="s">
        <v>22</v>
      </c>
      <c r="F9" s="1" t="s">
        <v>23</v>
      </c>
      <c r="G9" s="1" t="s">
        <v>24</v>
      </c>
      <c r="H9" s="1" t="s">
        <v>25</v>
      </c>
      <c r="I9" s="1" t="s">
        <v>26</v>
      </c>
      <c r="J9" s="1" t="s">
        <v>27</v>
      </c>
    </row>
    <row r="10" spans="1:10" ht="26.1" customHeight="1">
      <c r="A10" s="14"/>
      <c r="B10" s="6" t="s">
        <v>59</v>
      </c>
      <c r="C10" s="6" t="s">
        <v>32</v>
      </c>
      <c r="D10" s="8" t="s">
        <v>123</v>
      </c>
      <c r="E10" s="8">
        <v>17</v>
      </c>
      <c r="F10" s="1">
        <v>17</v>
      </c>
      <c r="G10" s="1">
        <f>IF(E10&lt;F10,100,F10/E10*100)</f>
        <v>100</v>
      </c>
      <c r="H10" s="1">
        <v>10</v>
      </c>
      <c r="I10" s="1">
        <f>H10*G10/100</f>
        <v>10</v>
      </c>
      <c r="J10" s="1"/>
    </row>
    <row r="11" spans="1:10" ht="26.1" customHeight="1">
      <c r="A11" s="14"/>
      <c r="B11" s="6" t="s">
        <v>60</v>
      </c>
      <c r="C11" s="6" t="s">
        <v>32</v>
      </c>
      <c r="D11" s="8" t="s">
        <v>122</v>
      </c>
      <c r="E11" s="8">
        <v>2</v>
      </c>
      <c r="F11" s="1">
        <v>2</v>
      </c>
      <c r="G11" s="1">
        <f t="shared" ref="G11:G15" si="0">IF(E11&lt;F11,100,F11/E11*100)</f>
        <v>100</v>
      </c>
      <c r="H11" s="1">
        <v>10</v>
      </c>
      <c r="I11" s="1">
        <f t="shared" ref="I11:I15" si="1">H11*G11/100</f>
        <v>10</v>
      </c>
      <c r="J11" s="1"/>
    </row>
    <row r="12" spans="1:10" ht="26.1" customHeight="1">
      <c r="A12" s="14"/>
      <c r="B12" s="6" t="s">
        <v>61</v>
      </c>
      <c r="C12" s="6" t="s">
        <v>62</v>
      </c>
      <c r="D12" s="8" t="s">
        <v>122</v>
      </c>
      <c r="E12" s="8">
        <v>2</v>
      </c>
      <c r="F12" s="1">
        <v>2</v>
      </c>
      <c r="G12" s="1">
        <f t="shared" si="0"/>
        <v>100</v>
      </c>
      <c r="H12" s="1">
        <v>20</v>
      </c>
      <c r="I12" s="1">
        <f t="shared" si="1"/>
        <v>20</v>
      </c>
      <c r="J12" s="1"/>
    </row>
    <row r="13" spans="1:10" ht="26.1" customHeight="1">
      <c r="A13" s="14"/>
      <c r="B13" s="6" t="s">
        <v>63</v>
      </c>
      <c r="C13" s="6" t="s">
        <v>62</v>
      </c>
      <c r="D13" s="8" t="s">
        <v>122</v>
      </c>
      <c r="E13" s="8">
        <v>17</v>
      </c>
      <c r="F13" s="1">
        <v>18</v>
      </c>
      <c r="G13" s="1">
        <f t="shared" si="0"/>
        <v>100</v>
      </c>
      <c r="H13" s="1">
        <v>20</v>
      </c>
      <c r="I13" s="1">
        <f t="shared" si="1"/>
        <v>20</v>
      </c>
      <c r="J13" s="1"/>
    </row>
    <row r="14" spans="1:10" ht="26.1" customHeight="1">
      <c r="A14" s="14"/>
      <c r="B14" s="6" t="s">
        <v>67</v>
      </c>
      <c r="C14" s="6" t="s">
        <v>38</v>
      </c>
      <c r="D14" s="7" t="s">
        <v>120</v>
      </c>
      <c r="E14" s="8">
        <v>50000</v>
      </c>
      <c r="F14" s="11">
        <f>E14-(B6-F6)</f>
        <v>49918.97</v>
      </c>
      <c r="G14" s="1">
        <v>99.84</v>
      </c>
      <c r="H14" s="11">
        <v>10</v>
      </c>
      <c r="I14" s="11">
        <f>ROUND(H14*G14/100,2)</f>
        <v>9.98</v>
      </c>
      <c r="J14" s="1"/>
    </row>
    <row r="15" spans="1:10" ht="26.1" customHeight="1">
      <c r="A15" s="14"/>
      <c r="B15" s="6" t="s">
        <v>68</v>
      </c>
      <c r="C15" s="6" t="s">
        <v>38</v>
      </c>
      <c r="D15" s="7" t="str">
        <f>D14</f>
        <v>≤</v>
      </c>
      <c r="E15" s="8">
        <v>124000</v>
      </c>
      <c r="F15" s="1">
        <v>124000</v>
      </c>
      <c r="G15" s="1">
        <f t="shared" si="0"/>
        <v>100</v>
      </c>
      <c r="H15" s="1">
        <v>10</v>
      </c>
      <c r="I15" s="1">
        <f t="shared" si="1"/>
        <v>10</v>
      </c>
      <c r="J15" s="1"/>
    </row>
    <row r="16" spans="1:10" ht="26.1" customHeight="1">
      <c r="A16" s="14"/>
      <c r="B16" s="6" t="s">
        <v>76</v>
      </c>
      <c r="C16" s="6" t="s">
        <v>64</v>
      </c>
      <c r="D16" s="7"/>
      <c r="E16" s="7" t="s">
        <v>65</v>
      </c>
      <c r="F16" s="6" t="s">
        <v>65</v>
      </c>
      <c r="G16" s="1">
        <v>100</v>
      </c>
      <c r="H16" s="1">
        <v>10</v>
      </c>
      <c r="I16" s="1">
        <f>H16*G16/100</f>
        <v>10</v>
      </c>
      <c r="J16" s="1"/>
    </row>
    <row r="17" spans="1:10" ht="26.1" customHeight="1">
      <c r="A17" s="14"/>
      <c r="B17" s="1"/>
      <c r="C17" s="1"/>
      <c r="D17" s="3"/>
      <c r="E17" s="3"/>
      <c r="F17" s="1"/>
      <c r="G17" s="1"/>
      <c r="H17" s="1"/>
      <c r="I17" s="1"/>
      <c r="J17" s="1"/>
    </row>
    <row r="18" spans="1:10" ht="26.1" customHeight="1">
      <c r="A18" s="14"/>
      <c r="B18" s="1"/>
      <c r="C18" s="1"/>
      <c r="D18" s="3"/>
      <c r="E18" s="3"/>
      <c r="F18" s="1"/>
      <c r="G18" s="1"/>
      <c r="H18" s="1"/>
      <c r="I18" s="1"/>
      <c r="J18" s="1"/>
    </row>
    <row r="19" spans="1:10" ht="26.1" customHeight="1">
      <c r="A19" s="14"/>
      <c r="B19" s="1"/>
      <c r="C19" s="1"/>
      <c r="D19" s="3"/>
      <c r="E19" s="3"/>
      <c r="F19" s="1"/>
      <c r="G19" s="1"/>
      <c r="H19" s="1"/>
      <c r="I19" s="1"/>
      <c r="J19" s="1"/>
    </row>
    <row r="20" spans="1:10" ht="26.1" customHeight="1">
      <c r="A20" s="14"/>
      <c r="B20" s="1"/>
      <c r="C20" s="1"/>
      <c r="D20" s="3"/>
      <c r="E20" s="3"/>
      <c r="F20" s="1"/>
      <c r="G20" s="1"/>
      <c r="H20" s="1"/>
      <c r="I20" s="1"/>
      <c r="J20" s="1"/>
    </row>
    <row r="21" spans="1:10" ht="26.1" customHeight="1">
      <c r="A21" s="14"/>
      <c r="B21" s="1"/>
      <c r="C21" s="1"/>
      <c r="D21" s="3"/>
      <c r="E21" s="3"/>
      <c r="F21" s="1"/>
      <c r="G21" s="1"/>
      <c r="H21" s="1"/>
      <c r="I21" s="1"/>
      <c r="J21" s="1"/>
    </row>
    <row r="22" spans="1:10" ht="26.1" customHeight="1">
      <c r="A22" s="15" t="s">
        <v>28</v>
      </c>
      <c r="B22" s="16"/>
      <c r="C22" s="16"/>
      <c r="D22" s="16"/>
      <c r="E22" s="16"/>
      <c r="F22" s="16"/>
      <c r="G22" s="16"/>
      <c r="H22" s="16"/>
      <c r="I22" s="16"/>
      <c r="J22" s="17"/>
    </row>
  </sheetData>
  <mergeCells count="19">
    <mergeCell ref="A1:J1"/>
    <mergeCell ref="A2:J2"/>
    <mergeCell ref="B3:F3"/>
    <mergeCell ref="B4:C4"/>
    <mergeCell ref="E4:F4"/>
    <mergeCell ref="A9:A21"/>
    <mergeCell ref="A22:J22"/>
    <mergeCell ref="D6:E6"/>
    <mergeCell ref="F6:G6"/>
    <mergeCell ref="A7:A8"/>
    <mergeCell ref="B7:E7"/>
    <mergeCell ref="F7:J7"/>
    <mergeCell ref="B8:E8"/>
    <mergeCell ref="F8:J8"/>
    <mergeCell ref="A5:A6"/>
    <mergeCell ref="B5:C5"/>
    <mergeCell ref="D5:E5"/>
    <mergeCell ref="F5:G5"/>
    <mergeCell ref="B6:C6"/>
  </mergeCells>
  <phoneticPr fontId="4" type="noConversion"/>
  <pageMargins left="0.69930555555555596" right="0.69930555555555596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70" zoomScaleNormal="70" workbookViewId="0">
      <selection activeCell="E19" sqref="E19"/>
    </sheetView>
  </sheetViews>
  <sheetFormatPr defaultColWidth="9" defaultRowHeight="14.4"/>
  <cols>
    <col min="1" max="10" width="12.6640625" customWidth="1"/>
  </cols>
  <sheetData>
    <row r="1" spans="1:10" ht="20.399999999999999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0.25" customHeight="1">
      <c r="A2" s="24" t="s">
        <v>31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6.1" customHeight="1">
      <c r="A3" s="1" t="s">
        <v>1</v>
      </c>
      <c r="B3" s="18" t="s">
        <v>69</v>
      </c>
      <c r="C3" s="26"/>
      <c r="D3" s="26"/>
      <c r="E3" s="26"/>
      <c r="F3" s="19"/>
      <c r="G3" s="1" t="s">
        <v>2</v>
      </c>
      <c r="H3" s="1">
        <f>J6+SUM(I10:I21)</f>
        <v>99.69</v>
      </c>
      <c r="I3" s="1" t="s">
        <v>3</v>
      </c>
      <c r="J3" s="5" t="s">
        <v>116</v>
      </c>
    </row>
    <row r="4" spans="1:10" ht="26.1" customHeight="1">
      <c r="A4" s="1" t="s">
        <v>4</v>
      </c>
      <c r="B4" s="27" t="s">
        <v>29</v>
      </c>
      <c r="C4" s="19"/>
      <c r="D4" s="1" t="s">
        <v>5</v>
      </c>
      <c r="E4" s="28"/>
      <c r="F4" s="29"/>
      <c r="G4" s="1" t="s">
        <v>6</v>
      </c>
      <c r="H4" s="6" t="s">
        <v>30</v>
      </c>
      <c r="I4" s="1" t="s">
        <v>7</v>
      </c>
      <c r="J4" s="1">
        <v>41413260</v>
      </c>
    </row>
    <row r="5" spans="1:10" ht="26.1" customHeight="1">
      <c r="A5" s="21" t="s">
        <v>8</v>
      </c>
      <c r="B5" s="18" t="s">
        <v>9</v>
      </c>
      <c r="C5" s="19"/>
      <c r="D5" s="18" t="s">
        <v>10</v>
      </c>
      <c r="E5" s="19"/>
      <c r="F5" s="18" t="s">
        <v>11</v>
      </c>
      <c r="G5" s="19"/>
      <c r="H5" s="2" t="s">
        <v>12</v>
      </c>
      <c r="I5" s="2" t="s">
        <v>13</v>
      </c>
      <c r="J5" s="1" t="s">
        <v>14</v>
      </c>
    </row>
    <row r="6" spans="1:10" ht="26.1" customHeight="1">
      <c r="A6" s="22"/>
      <c r="B6" s="18">
        <v>120000</v>
      </c>
      <c r="C6" s="19"/>
      <c r="D6" s="18"/>
      <c r="E6" s="19"/>
      <c r="F6" s="18">
        <v>118308.37</v>
      </c>
      <c r="G6" s="19"/>
      <c r="H6" s="1">
        <f>ROUND(F6/B6*100,2)</f>
        <v>98.59</v>
      </c>
      <c r="I6" s="4">
        <v>10</v>
      </c>
      <c r="J6" s="1">
        <v>9.86</v>
      </c>
    </row>
    <row r="7" spans="1:10" ht="26.1" customHeight="1">
      <c r="A7" s="14" t="s">
        <v>15</v>
      </c>
      <c r="B7" s="14" t="s">
        <v>16</v>
      </c>
      <c r="C7" s="14"/>
      <c r="D7" s="14"/>
      <c r="E7" s="14"/>
      <c r="F7" s="14" t="s">
        <v>17</v>
      </c>
      <c r="G7" s="14"/>
      <c r="H7" s="14"/>
      <c r="I7" s="14"/>
      <c r="J7" s="14"/>
    </row>
    <row r="8" spans="1:10" ht="75" customHeight="1">
      <c r="A8" s="14"/>
      <c r="B8" s="20" t="s">
        <v>79</v>
      </c>
      <c r="C8" s="16"/>
      <c r="D8" s="16"/>
      <c r="E8" s="17"/>
      <c r="F8" s="20" t="s">
        <v>42</v>
      </c>
      <c r="G8" s="16"/>
      <c r="H8" s="16"/>
      <c r="I8" s="16"/>
      <c r="J8" s="17"/>
    </row>
    <row r="9" spans="1:10" ht="31.5" customHeight="1">
      <c r="A9" s="14" t="s">
        <v>18</v>
      </c>
      <c r="B9" s="1" t="s">
        <v>19</v>
      </c>
      <c r="C9" s="1" t="s">
        <v>20</v>
      </c>
      <c r="D9" s="1" t="s">
        <v>21</v>
      </c>
      <c r="E9" s="1" t="s">
        <v>22</v>
      </c>
      <c r="F9" s="1" t="s">
        <v>23</v>
      </c>
      <c r="G9" s="1" t="s">
        <v>24</v>
      </c>
      <c r="H9" s="1" t="s">
        <v>25</v>
      </c>
      <c r="I9" s="1" t="s">
        <v>26</v>
      </c>
      <c r="J9" s="1" t="s">
        <v>27</v>
      </c>
    </row>
    <row r="10" spans="1:10" ht="26.1" customHeight="1">
      <c r="A10" s="14"/>
      <c r="B10" s="6" t="s">
        <v>70</v>
      </c>
      <c r="C10" s="6" t="s">
        <v>32</v>
      </c>
      <c r="D10" s="8" t="s">
        <v>124</v>
      </c>
      <c r="E10" s="8">
        <v>4</v>
      </c>
      <c r="F10" s="1">
        <v>4</v>
      </c>
      <c r="G10" s="1">
        <f>IF(E10&lt;F10,100,F10/E10*100)</f>
        <v>100</v>
      </c>
      <c r="H10" s="1">
        <v>10</v>
      </c>
      <c r="I10" s="1">
        <f>H10*G10/100</f>
        <v>10</v>
      </c>
      <c r="J10" s="1"/>
    </row>
    <row r="11" spans="1:10" ht="26.1" customHeight="1">
      <c r="A11" s="14"/>
      <c r="B11" s="6" t="s">
        <v>71</v>
      </c>
      <c r="C11" s="6" t="s">
        <v>32</v>
      </c>
      <c r="D11" s="8" t="s">
        <v>124</v>
      </c>
      <c r="E11" s="8">
        <v>1</v>
      </c>
      <c r="F11" s="1">
        <v>1</v>
      </c>
      <c r="G11" s="1">
        <f t="shared" ref="G11:G15" si="0">IF(E11&lt;F11,100,F11/E11*100)</f>
        <v>100</v>
      </c>
      <c r="H11" s="1">
        <v>10</v>
      </c>
      <c r="I11" s="1">
        <f t="shared" ref="I11:I15" si="1">H11*G11/100</f>
        <v>10</v>
      </c>
      <c r="J11" s="1"/>
    </row>
    <row r="12" spans="1:10" ht="26.1" customHeight="1">
      <c r="A12" s="14"/>
      <c r="B12" s="6" t="s">
        <v>72</v>
      </c>
      <c r="C12" s="6" t="s">
        <v>32</v>
      </c>
      <c r="D12" s="8" t="s">
        <v>124</v>
      </c>
      <c r="E12" s="8">
        <v>1</v>
      </c>
      <c r="F12" s="1">
        <v>1</v>
      </c>
      <c r="G12" s="1">
        <f t="shared" si="0"/>
        <v>100</v>
      </c>
      <c r="H12" s="1">
        <v>20</v>
      </c>
      <c r="I12" s="1">
        <f t="shared" si="1"/>
        <v>20</v>
      </c>
      <c r="J12" s="1"/>
    </row>
    <row r="13" spans="1:10" ht="26.1" customHeight="1">
      <c r="A13" s="14"/>
      <c r="B13" s="6" t="s">
        <v>73</v>
      </c>
      <c r="C13" s="6" t="s">
        <v>32</v>
      </c>
      <c r="D13" s="8" t="s">
        <v>124</v>
      </c>
      <c r="E13" s="8">
        <v>1</v>
      </c>
      <c r="F13" s="1">
        <v>1</v>
      </c>
      <c r="G13" s="1">
        <f t="shared" si="0"/>
        <v>100</v>
      </c>
      <c r="H13" s="1">
        <v>20</v>
      </c>
      <c r="I13" s="1">
        <f t="shared" si="1"/>
        <v>20</v>
      </c>
      <c r="J13" s="1"/>
    </row>
    <row r="14" spans="1:10" ht="26.1" customHeight="1">
      <c r="A14" s="14"/>
      <c r="B14" s="6" t="s">
        <v>74</v>
      </c>
      <c r="C14" s="6" t="s">
        <v>38</v>
      </c>
      <c r="D14" s="7" t="s">
        <v>120</v>
      </c>
      <c r="E14" s="8">
        <v>100000</v>
      </c>
      <c r="F14" s="11">
        <f>E14-(B6-F6)</f>
        <v>98308.37</v>
      </c>
      <c r="G14" s="1">
        <v>98.3</v>
      </c>
      <c r="H14" s="11">
        <v>10</v>
      </c>
      <c r="I14" s="11">
        <f>ROUND(H14*G14/100,2)</f>
        <v>9.83</v>
      </c>
      <c r="J14" s="1"/>
    </row>
    <row r="15" spans="1:10" ht="26.1" customHeight="1">
      <c r="A15" s="14"/>
      <c r="B15" s="6" t="s">
        <v>75</v>
      </c>
      <c r="C15" s="6" t="s">
        <v>38</v>
      </c>
      <c r="D15" s="7" t="s">
        <v>120</v>
      </c>
      <c r="E15" s="8">
        <v>20000</v>
      </c>
      <c r="F15" s="1">
        <v>20000</v>
      </c>
      <c r="G15" s="1">
        <f t="shared" si="0"/>
        <v>100</v>
      </c>
      <c r="H15" s="1">
        <v>10</v>
      </c>
      <c r="I15" s="1">
        <f t="shared" si="1"/>
        <v>10</v>
      </c>
      <c r="J15" s="1"/>
    </row>
    <row r="16" spans="1:10" ht="26.1" customHeight="1">
      <c r="A16" s="14"/>
      <c r="B16" s="6" t="s">
        <v>85</v>
      </c>
      <c r="C16" s="6" t="s">
        <v>77</v>
      </c>
      <c r="D16" s="7"/>
      <c r="E16" s="7">
        <v>90</v>
      </c>
      <c r="F16" s="6">
        <v>100</v>
      </c>
      <c r="G16" s="1">
        <v>100</v>
      </c>
      <c r="H16" s="1">
        <v>10</v>
      </c>
      <c r="I16" s="1">
        <f>H16*G16/100</f>
        <v>10</v>
      </c>
      <c r="J16" s="1"/>
    </row>
    <row r="17" spans="1:10" ht="26.1" customHeight="1">
      <c r="A17" s="14"/>
      <c r="B17" s="1"/>
      <c r="C17" s="1"/>
      <c r="D17" s="3"/>
      <c r="E17" s="3"/>
      <c r="F17" s="1"/>
      <c r="G17" s="1"/>
      <c r="H17" s="1"/>
      <c r="I17" s="1"/>
      <c r="J17" s="1"/>
    </row>
    <row r="18" spans="1:10" ht="26.1" customHeight="1">
      <c r="A18" s="14"/>
      <c r="B18" s="1"/>
      <c r="C18" s="1"/>
      <c r="D18" s="3"/>
      <c r="E18" s="3"/>
      <c r="F18" s="1"/>
      <c r="G18" s="1"/>
      <c r="H18" s="1"/>
      <c r="I18" s="1"/>
      <c r="J18" s="1"/>
    </row>
    <row r="19" spans="1:10" ht="26.1" customHeight="1">
      <c r="A19" s="14"/>
      <c r="B19" s="1"/>
      <c r="C19" s="1"/>
      <c r="D19" s="3"/>
      <c r="E19" s="3"/>
      <c r="F19" s="1"/>
      <c r="G19" s="1"/>
      <c r="H19" s="1"/>
      <c r="I19" s="1"/>
      <c r="J19" s="1"/>
    </row>
    <row r="20" spans="1:10" ht="26.1" customHeight="1">
      <c r="A20" s="14"/>
      <c r="B20" s="1"/>
      <c r="C20" s="1"/>
      <c r="D20" s="3"/>
      <c r="E20" s="3"/>
      <c r="F20" s="1"/>
      <c r="G20" s="1"/>
      <c r="H20" s="1"/>
      <c r="I20" s="1"/>
      <c r="J20" s="1"/>
    </row>
    <row r="21" spans="1:10" ht="26.1" customHeight="1">
      <c r="A21" s="14"/>
      <c r="B21" s="1"/>
      <c r="C21" s="1"/>
      <c r="D21" s="3"/>
      <c r="E21" s="3"/>
      <c r="F21" s="1"/>
      <c r="G21" s="1"/>
      <c r="H21" s="1"/>
      <c r="I21" s="1"/>
      <c r="J21" s="1"/>
    </row>
    <row r="22" spans="1:10" ht="26.1" customHeight="1">
      <c r="A22" s="15" t="s">
        <v>28</v>
      </c>
      <c r="B22" s="16"/>
      <c r="C22" s="16"/>
      <c r="D22" s="16"/>
      <c r="E22" s="16"/>
      <c r="F22" s="16"/>
      <c r="G22" s="16"/>
      <c r="H22" s="16"/>
      <c r="I22" s="16"/>
      <c r="J22" s="17"/>
    </row>
  </sheetData>
  <mergeCells count="19">
    <mergeCell ref="A1:J1"/>
    <mergeCell ref="A2:J2"/>
    <mergeCell ref="B3:F3"/>
    <mergeCell ref="B4:C4"/>
    <mergeCell ref="E4:F4"/>
    <mergeCell ref="A9:A21"/>
    <mergeCell ref="A22:J22"/>
    <mergeCell ref="D6:E6"/>
    <mergeCell ref="F6:G6"/>
    <mergeCell ref="A7:A8"/>
    <mergeCell ref="B7:E7"/>
    <mergeCell ref="F7:J7"/>
    <mergeCell ref="B8:E8"/>
    <mergeCell ref="F8:J8"/>
    <mergeCell ref="A5:A6"/>
    <mergeCell ref="B5:C5"/>
    <mergeCell ref="D5:E5"/>
    <mergeCell ref="F5:G5"/>
    <mergeCell ref="B6:C6"/>
  </mergeCells>
  <phoneticPr fontId="4" type="noConversion"/>
  <pageMargins left="0.69930555555555596" right="0.69930555555555596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70" zoomScaleNormal="70" workbookViewId="0">
      <selection activeCell="E17" sqref="E17"/>
    </sheetView>
  </sheetViews>
  <sheetFormatPr defaultColWidth="9" defaultRowHeight="14.4"/>
  <cols>
    <col min="1" max="10" width="12.6640625" customWidth="1"/>
  </cols>
  <sheetData>
    <row r="1" spans="1:10" ht="20.399999999999999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0.25" customHeight="1">
      <c r="A2" s="24" t="s">
        <v>31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6.1" customHeight="1">
      <c r="A3" s="1" t="s">
        <v>1</v>
      </c>
      <c r="B3" s="18" t="s">
        <v>118</v>
      </c>
      <c r="C3" s="26"/>
      <c r="D3" s="26"/>
      <c r="E3" s="26"/>
      <c r="F3" s="19"/>
      <c r="G3" s="1" t="s">
        <v>2</v>
      </c>
      <c r="H3" s="1">
        <f>J6+SUM(I10:I21)</f>
        <v>100</v>
      </c>
      <c r="I3" s="1" t="s">
        <v>3</v>
      </c>
      <c r="J3" s="5" t="s">
        <v>116</v>
      </c>
    </row>
    <row r="4" spans="1:10" ht="26.1" customHeight="1">
      <c r="A4" s="1" t="s">
        <v>4</v>
      </c>
      <c r="B4" s="27" t="s">
        <v>29</v>
      </c>
      <c r="C4" s="19"/>
      <c r="D4" s="1" t="s">
        <v>5</v>
      </c>
      <c r="E4" s="28"/>
      <c r="F4" s="29"/>
      <c r="G4" s="1" t="s">
        <v>6</v>
      </c>
      <c r="H4" s="6" t="s">
        <v>30</v>
      </c>
      <c r="I4" s="1" t="s">
        <v>7</v>
      </c>
      <c r="J4" s="1">
        <v>41413260</v>
      </c>
    </row>
    <row r="5" spans="1:10" ht="26.1" customHeight="1">
      <c r="A5" s="21" t="s">
        <v>8</v>
      </c>
      <c r="B5" s="18" t="s">
        <v>9</v>
      </c>
      <c r="C5" s="19"/>
      <c r="D5" s="18" t="s">
        <v>10</v>
      </c>
      <c r="E5" s="19"/>
      <c r="F5" s="18" t="s">
        <v>11</v>
      </c>
      <c r="G5" s="19"/>
      <c r="H5" s="2" t="s">
        <v>12</v>
      </c>
      <c r="I5" s="2" t="s">
        <v>13</v>
      </c>
      <c r="J5" s="1" t="s">
        <v>14</v>
      </c>
    </row>
    <row r="6" spans="1:10" ht="26.1" customHeight="1">
      <c r="A6" s="22"/>
      <c r="B6" s="18">
        <v>60000</v>
      </c>
      <c r="C6" s="19"/>
      <c r="D6" s="18"/>
      <c r="E6" s="19"/>
      <c r="F6" s="18">
        <v>60000</v>
      </c>
      <c r="G6" s="19"/>
      <c r="H6" s="1">
        <f>ROUND(F6/B6*100,2)</f>
        <v>100</v>
      </c>
      <c r="I6" s="4">
        <v>10</v>
      </c>
      <c r="J6" s="1">
        <f>ROUND(I6*H6/100,3)</f>
        <v>10</v>
      </c>
    </row>
    <row r="7" spans="1:10" ht="26.1" customHeight="1">
      <c r="A7" s="14" t="s">
        <v>15</v>
      </c>
      <c r="B7" s="14" t="s">
        <v>16</v>
      </c>
      <c r="C7" s="14"/>
      <c r="D7" s="14"/>
      <c r="E7" s="14"/>
      <c r="F7" s="14" t="s">
        <v>17</v>
      </c>
      <c r="G7" s="14"/>
      <c r="H7" s="14"/>
      <c r="I7" s="14"/>
      <c r="J7" s="14"/>
    </row>
    <row r="8" spans="1:10" ht="75" customHeight="1">
      <c r="A8" s="14"/>
      <c r="B8" s="20" t="s">
        <v>78</v>
      </c>
      <c r="C8" s="16"/>
      <c r="D8" s="16"/>
      <c r="E8" s="17"/>
      <c r="F8" s="20" t="s">
        <v>42</v>
      </c>
      <c r="G8" s="16"/>
      <c r="H8" s="16"/>
      <c r="I8" s="16"/>
      <c r="J8" s="17"/>
    </row>
    <row r="9" spans="1:10" ht="31.5" customHeight="1">
      <c r="A9" s="14" t="s">
        <v>18</v>
      </c>
      <c r="B9" s="1" t="s">
        <v>19</v>
      </c>
      <c r="C9" s="1" t="s">
        <v>20</v>
      </c>
      <c r="D9" s="1" t="s">
        <v>21</v>
      </c>
      <c r="E9" s="1" t="s">
        <v>22</v>
      </c>
      <c r="F9" s="1" t="s">
        <v>23</v>
      </c>
      <c r="G9" s="1" t="s">
        <v>24</v>
      </c>
      <c r="H9" s="1" t="s">
        <v>25</v>
      </c>
      <c r="I9" s="1" t="s">
        <v>26</v>
      </c>
      <c r="J9" s="1" t="s">
        <v>27</v>
      </c>
    </row>
    <row r="10" spans="1:10" ht="26.1" customHeight="1">
      <c r="A10" s="14"/>
      <c r="B10" s="6" t="s">
        <v>80</v>
      </c>
      <c r="C10" s="6" t="s">
        <v>32</v>
      </c>
      <c r="D10" s="8" t="s">
        <v>122</v>
      </c>
      <c r="E10" s="8">
        <v>1</v>
      </c>
      <c r="F10" s="1">
        <v>1</v>
      </c>
      <c r="G10" s="1">
        <f>IF(E10&lt;F10,100,F10/E10*100)</f>
        <v>100</v>
      </c>
      <c r="H10" s="1">
        <v>20</v>
      </c>
      <c r="I10" s="1">
        <f>H10*G10/100</f>
        <v>20</v>
      </c>
      <c r="J10" s="1"/>
    </row>
    <row r="11" spans="1:10" ht="26.1" customHeight="1">
      <c r="A11" s="14"/>
      <c r="B11" s="6" t="s">
        <v>81</v>
      </c>
      <c r="C11" s="6" t="s">
        <v>32</v>
      </c>
      <c r="D11" s="8" t="s">
        <v>122</v>
      </c>
      <c r="E11" s="8">
        <v>2</v>
      </c>
      <c r="F11" s="1">
        <v>2</v>
      </c>
      <c r="G11" s="1">
        <f t="shared" ref="G11:G13" si="0">IF(E11&lt;F11,100,F11/E11*100)</f>
        <v>100</v>
      </c>
      <c r="H11" s="1">
        <v>20</v>
      </c>
      <c r="I11" s="1">
        <f t="shared" ref="I11:I13" si="1">H11*G11/100</f>
        <v>20</v>
      </c>
      <c r="J11" s="1"/>
    </row>
    <row r="12" spans="1:10" ht="26.1" customHeight="1">
      <c r="A12" s="14"/>
      <c r="B12" s="6" t="s">
        <v>82</v>
      </c>
      <c r="C12" s="6" t="s">
        <v>32</v>
      </c>
      <c r="D12" s="8" t="s">
        <v>122</v>
      </c>
      <c r="E12" s="8">
        <v>2</v>
      </c>
      <c r="F12" s="1">
        <v>2</v>
      </c>
      <c r="G12" s="1">
        <f t="shared" si="0"/>
        <v>100</v>
      </c>
      <c r="H12" s="1">
        <v>20</v>
      </c>
      <c r="I12" s="1">
        <f t="shared" si="1"/>
        <v>20</v>
      </c>
      <c r="J12" s="1"/>
    </row>
    <row r="13" spans="1:10" ht="26.1" customHeight="1">
      <c r="A13" s="14"/>
      <c r="B13" s="6" t="s">
        <v>83</v>
      </c>
      <c r="C13" s="6" t="s">
        <v>32</v>
      </c>
      <c r="D13" s="8" t="s">
        <v>122</v>
      </c>
      <c r="E13" s="8">
        <v>2</v>
      </c>
      <c r="F13" s="1">
        <v>2</v>
      </c>
      <c r="G13" s="1">
        <f t="shared" si="0"/>
        <v>100</v>
      </c>
      <c r="H13" s="1">
        <v>20</v>
      </c>
      <c r="I13" s="1">
        <f t="shared" si="1"/>
        <v>20</v>
      </c>
      <c r="J13" s="1"/>
    </row>
    <row r="14" spans="1:10" ht="26.1" customHeight="1">
      <c r="A14" s="14"/>
      <c r="B14" s="6" t="s">
        <v>84</v>
      </c>
      <c r="C14" s="6" t="s">
        <v>77</v>
      </c>
      <c r="D14" s="8" t="s">
        <v>122</v>
      </c>
      <c r="E14" s="7">
        <v>90</v>
      </c>
      <c r="F14" s="6">
        <v>100</v>
      </c>
      <c r="G14" s="1">
        <v>100</v>
      </c>
      <c r="H14" s="1">
        <v>10</v>
      </c>
      <c r="I14" s="1">
        <f>H14*G14/100</f>
        <v>10</v>
      </c>
      <c r="J14" s="1"/>
    </row>
    <row r="15" spans="1:10" ht="26.1" customHeight="1">
      <c r="A15" s="14"/>
      <c r="B15" s="6"/>
      <c r="C15" s="6"/>
      <c r="D15" s="7"/>
      <c r="E15" s="8"/>
      <c r="F15" s="1"/>
      <c r="G15" s="1"/>
      <c r="H15" s="1"/>
      <c r="I15" s="1"/>
      <c r="J15" s="1"/>
    </row>
    <row r="16" spans="1:10" ht="26.1" customHeight="1">
      <c r="A16" s="14"/>
      <c r="B16" s="9"/>
      <c r="C16" s="9"/>
      <c r="D16" s="9"/>
      <c r="E16" s="9"/>
      <c r="F16" s="9"/>
      <c r="G16" s="9"/>
      <c r="H16" s="9"/>
      <c r="I16" s="9"/>
      <c r="J16" s="1"/>
    </row>
    <row r="17" spans="1:10" ht="26.1" customHeight="1">
      <c r="A17" s="14"/>
      <c r="B17" s="1"/>
      <c r="C17" s="1"/>
      <c r="D17" s="3"/>
      <c r="E17" s="3"/>
      <c r="F17" s="1"/>
      <c r="G17" s="1"/>
      <c r="H17" s="1"/>
      <c r="I17" s="1"/>
      <c r="J17" s="1"/>
    </row>
    <row r="18" spans="1:10" ht="26.1" customHeight="1">
      <c r="A18" s="14"/>
      <c r="B18" s="1"/>
      <c r="C18" s="1"/>
      <c r="D18" s="3"/>
      <c r="E18" s="3"/>
      <c r="F18" s="1"/>
      <c r="G18" s="1"/>
      <c r="H18" s="1"/>
      <c r="I18" s="1"/>
      <c r="J18" s="1"/>
    </row>
    <row r="19" spans="1:10" ht="26.1" customHeight="1">
      <c r="A19" s="14"/>
      <c r="B19" s="1"/>
      <c r="C19" s="1"/>
      <c r="D19" s="3"/>
      <c r="E19" s="3"/>
      <c r="F19" s="1"/>
      <c r="G19" s="1"/>
      <c r="H19" s="1"/>
      <c r="I19" s="1"/>
      <c r="J19" s="1"/>
    </row>
    <row r="20" spans="1:10" ht="26.1" customHeight="1">
      <c r="A20" s="14"/>
      <c r="B20" s="1"/>
      <c r="C20" s="1"/>
      <c r="D20" s="3"/>
      <c r="E20" s="3"/>
      <c r="F20" s="1"/>
      <c r="G20" s="1"/>
      <c r="H20" s="1"/>
      <c r="I20" s="1"/>
      <c r="J20" s="1"/>
    </row>
    <row r="21" spans="1:10" ht="26.1" customHeight="1">
      <c r="A21" s="14"/>
      <c r="B21" s="1"/>
      <c r="C21" s="1"/>
      <c r="D21" s="3"/>
      <c r="E21" s="3"/>
      <c r="F21" s="1"/>
      <c r="G21" s="1"/>
      <c r="H21" s="1"/>
      <c r="I21" s="1"/>
      <c r="J21" s="1"/>
    </row>
    <row r="22" spans="1:10" ht="26.1" customHeight="1">
      <c r="A22" s="15" t="s">
        <v>28</v>
      </c>
      <c r="B22" s="16"/>
      <c r="C22" s="16"/>
      <c r="D22" s="16"/>
      <c r="E22" s="16"/>
      <c r="F22" s="16"/>
      <c r="G22" s="16"/>
      <c r="H22" s="16"/>
      <c r="I22" s="16"/>
      <c r="J22" s="17"/>
    </row>
  </sheetData>
  <mergeCells count="19">
    <mergeCell ref="A1:J1"/>
    <mergeCell ref="A2:J2"/>
    <mergeCell ref="B3:F3"/>
    <mergeCell ref="B4:C4"/>
    <mergeCell ref="E4:F4"/>
    <mergeCell ref="A9:A21"/>
    <mergeCell ref="A22:J22"/>
    <mergeCell ref="D6:E6"/>
    <mergeCell ref="F6:G6"/>
    <mergeCell ref="A7:A8"/>
    <mergeCell ref="B7:E7"/>
    <mergeCell ref="F7:J7"/>
    <mergeCell ref="B8:E8"/>
    <mergeCell ref="F8:J8"/>
    <mergeCell ref="A5:A6"/>
    <mergeCell ref="B5:C5"/>
    <mergeCell ref="D5:E5"/>
    <mergeCell ref="F5:G5"/>
    <mergeCell ref="B6:C6"/>
  </mergeCells>
  <phoneticPr fontId="4" type="noConversion"/>
  <pageMargins left="0.69930555555555596" right="0.69930555555555596" top="0.75" bottom="0.7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70" zoomScaleNormal="70" workbookViewId="0">
      <selection activeCell="D14" sqref="D14"/>
    </sheetView>
  </sheetViews>
  <sheetFormatPr defaultColWidth="9" defaultRowHeight="14.4"/>
  <cols>
    <col min="1" max="10" width="12.6640625" customWidth="1"/>
  </cols>
  <sheetData>
    <row r="1" spans="1:10" ht="20.399999999999999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0.25" customHeight="1">
      <c r="A2" s="24" t="s">
        <v>31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6.1" customHeight="1">
      <c r="A3" s="1" t="s">
        <v>1</v>
      </c>
      <c r="B3" s="18" t="s">
        <v>119</v>
      </c>
      <c r="C3" s="26"/>
      <c r="D3" s="26"/>
      <c r="E3" s="26"/>
      <c r="F3" s="19"/>
      <c r="G3" s="1" t="s">
        <v>2</v>
      </c>
      <c r="H3" s="1">
        <f>J6+SUM(I10:I21)</f>
        <v>98.382999999999996</v>
      </c>
      <c r="I3" s="1" t="s">
        <v>3</v>
      </c>
      <c r="J3" s="5" t="s">
        <v>116</v>
      </c>
    </row>
    <row r="4" spans="1:10" ht="26.1" customHeight="1">
      <c r="A4" s="1" t="s">
        <v>4</v>
      </c>
      <c r="B4" s="27" t="s">
        <v>29</v>
      </c>
      <c r="C4" s="19"/>
      <c r="D4" s="1" t="s">
        <v>5</v>
      </c>
      <c r="E4" s="28"/>
      <c r="F4" s="29"/>
      <c r="G4" s="1" t="s">
        <v>6</v>
      </c>
      <c r="H4" s="6" t="s">
        <v>30</v>
      </c>
      <c r="I4" s="1" t="s">
        <v>7</v>
      </c>
      <c r="J4" s="1">
        <v>41413260</v>
      </c>
    </row>
    <row r="5" spans="1:10" ht="26.1" customHeight="1">
      <c r="A5" s="21" t="s">
        <v>8</v>
      </c>
      <c r="B5" s="18" t="s">
        <v>9</v>
      </c>
      <c r="C5" s="19"/>
      <c r="D5" s="18" t="s">
        <v>10</v>
      </c>
      <c r="E5" s="19"/>
      <c r="F5" s="18" t="s">
        <v>11</v>
      </c>
      <c r="G5" s="19"/>
      <c r="H5" s="2" t="s">
        <v>12</v>
      </c>
      <c r="I5" s="2" t="s">
        <v>13</v>
      </c>
      <c r="J5" s="1" t="s">
        <v>14</v>
      </c>
    </row>
    <row r="6" spans="1:10" ht="26.1" customHeight="1">
      <c r="A6" s="22"/>
      <c r="B6" s="18">
        <v>100000</v>
      </c>
      <c r="C6" s="19"/>
      <c r="D6" s="18"/>
      <c r="E6" s="19"/>
      <c r="F6" s="18">
        <v>83826</v>
      </c>
      <c r="G6" s="19"/>
      <c r="H6" s="1">
        <f>ROUND(F6/B6*100,2)</f>
        <v>83.83</v>
      </c>
      <c r="I6" s="4">
        <v>10</v>
      </c>
      <c r="J6" s="1">
        <f>ROUND(I6*H6/100,3)</f>
        <v>8.3829999999999991</v>
      </c>
    </row>
    <row r="7" spans="1:10" ht="26.1" customHeight="1">
      <c r="A7" s="14" t="s">
        <v>15</v>
      </c>
      <c r="B7" s="14" t="s">
        <v>16</v>
      </c>
      <c r="C7" s="14"/>
      <c r="D7" s="14"/>
      <c r="E7" s="14"/>
      <c r="F7" s="14" t="s">
        <v>17</v>
      </c>
      <c r="G7" s="14"/>
      <c r="H7" s="14"/>
      <c r="I7" s="14"/>
      <c r="J7" s="14"/>
    </row>
    <row r="8" spans="1:10" ht="75" customHeight="1">
      <c r="A8" s="14"/>
      <c r="B8" s="20" t="s">
        <v>86</v>
      </c>
      <c r="C8" s="16"/>
      <c r="D8" s="16"/>
      <c r="E8" s="17"/>
      <c r="F8" s="20" t="s">
        <v>42</v>
      </c>
      <c r="G8" s="16"/>
      <c r="H8" s="16"/>
      <c r="I8" s="16"/>
      <c r="J8" s="17"/>
    </row>
    <row r="9" spans="1:10" ht="31.5" customHeight="1">
      <c r="A9" s="14" t="s">
        <v>18</v>
      </c>
      <c r="B9" s="1" t="s">
        <v>19</v>
      </c>
      <c r="C9" s="1" t="s">
        <v>20</v>
      </c>
      <c r="D9" s="1" t="s">
        <v>21</v>
      </c>
      <c r="E9" s="1" t="s">
        <v>22</v>
      </c>
      <c r="F9" s="1" t="s">
        <v>23</v>
      </c>
      <c r="G9" s="1" t="s">
        <v>24</v>
      </c>
      <c r="H9" s="1" t="s">
        <v>25</v>
      </c>
      <c r="I9" s="1" t="s">
        <v>26</v>
      </c>
      <c r="J9" s="1" t="s">
        <v>27</v>
      </c>
    </row>
    <row r="10" spans="1:10" ht="26.1" customHeight="1">
      <c r="A10" s="14"/>
      <c r="B10" s="6" t="s">
        <v>87</v>
      </c>
      <c r="C10" s="6" t="s">
        <v>32</v>
      </c>
      <c r="D10" s="7" t="s">
        <v>122</v>
      </c>
      <c r="E10" s="8">
        <v>20</v>
      </c>
      <c r="F10" s="1">
        <v>22</v>
      </c>
      <c r="G10" s="1">
        <v>100</v>
      </c>
      <c r="H10" s="1">
        <v>20</v>
      </c>
      <c r="I10" s="1">
        <f>H10*G10/100</f>
        <v>20</v>
      </c>
      <c r="J10" s="1"/>
    </row>
    <row r="11" spans="1:10" ht="26.1" customHeight="1">
      <c r="A11" s="14"/>
      <c r="B11" s="6" t="s">
        <v>88</v>
      </c>
      <c r="C11" s="6" t="s">
        <v>32</v>
      </c>
      <c r="D11" s="8" t="s">
        <v>122</v>
      </c>
      <c r="E11" s="8">
        <v>200</v>
      </c>
      <c r="F11" s="1">
        <v>400</v>
      </c>
      <c r="G11" s="1">
        <v>100</v>
      </c>
      <c r="H11" s="1">
        <v>20</v>
      </c>
      <c r="I11" s="1">
        <f t="shared" ref="I11:I13" si="0">H11*G11/100</f>
        <v>20</v>
      </c>
      <c r="J11" s="1"/>
    </row>
    <row r="12" spans="1:10" ht="26.1" customHeight="1">
      <c r="A12" s="14"/>
      <c r="B12" s="6" t="s">
        <v>89</v>
      </c>
      <c r="C12" s="6" t="s">
        <v>38</v>
      </c>
      <c r="D12" s="8" t="s">
        <v>121</v>
      </c>
      <c r="E12" s="8">
        <v>80000</v>
      </c>
      <c r="F12" s="1">
        <v>73480</v>
      </c>
      <c r="G12" s="1">
        <v>100</v>
      </c>
      <c r="H12" s="1">
        <v>20</v>
      </c>
      <c r="I12" s="1">
        <f t="shared" si="0"/>
        <v>20</v>
      </c>
      <c r="J12" s="6"/>
    </row>
    <row r="13" spans="1:10" ht="26.1" customHeight="1">
      <c r="A13" s="14"/>
      <c r="B13" s="6" t="s">
        <v>66</v>
      </c>
      <c r="C13" s="6" t="s">
        <v>38</v>
      </c>
      <c r="D13" s="8" t="s">
        <v>121</v>
      </c>
      <c r="E13" s="8">
        <v>20000</v>
      </c>
      <c r="F13" s="1">
        <f>F6-F12</f>
        <v>10346</v>
      </c>
      <c r="G13" s="1">
        <v>100</v>
      </c>
      <c r="H13" s="1">
        <v>20</v>
      </c>
      <c r="I13" s="1">
        <f t="shared" si="0"/>
        <v>20</v>
      </c>
      <c r="J13" s="6"/>
    </row>
    <row r="14" spans="1:10" ht="26.1" customHeight="1">
      <c r="A14" s="14"/>
      <c r="B14" s="6" t="s">
        <v>90</v>
      </c>
      <c r="C14" s="6" t="s">
        <v>64</v>
      </c>
      <c r="D14" s="12"/>
      <c r="E14" s="7" t="s">
        <v>91</v>
      </c>
      <c r="F14" s="7" t="s">
        <v>91</v>
      </c>
      <c r="G14" s="1">
        <v>100</v>
      </c>
      <c r="H14" s="1">
        <v>10</v>
      </c>
      <c r="I14" s="1">
        <f>H14*G14/100</f>
        <v>10</v>
      </c>
      <c r="J14" s="1"/>
    </row>
    <row r="15" spans="1:10" ht="26.1" customHeight="1">
      <c r="A15" s="14"/>
      <c r="B15" s="6"/>
      <c r="C15" s="6"/>
      <c r="D15" s="7"/>
      <c r="E15" s="8"/>
      <c r="F15" s="1"/>
      <c r="G15" s="1"/>
      <c r="H15" s="1"/>
      <c r="I15" s="1"/>
      <c r="J15" s="1"/>
    </row>
    <row r="16" spans="1:10" ht="26.1" customHeight="1">
      <c r="A16" s="14"/>
      <c r="B16" s="9"/>
      <c r="C16" s="9"/>
      <c r="D16" s="9"/>
      <c r="E16" s="9"/>
      <c r="F16" s="9"/>
      <c r="G16" s="9"/>
      <c r="H16" s="9"/>
      <c r="I16" s="9"/>
      <c r="J16" s="1"/>
    </row>
    <row r="17" spans="1:10" ht="26.1" customHeight="1">
      <c r="A17" s="14"/>
      <c r="B17" s="1"/>
      <c r="C17" s="1"/>
      <c r="D17" s="3"/>
      <c r="E17" s="3"/>
      <c r="F17" s="1"/>
      <c r="G17" s="1"/>
      <c r="H17" s="1"/>
      <c r="I17" s="1"/>
      <c r="J17" s="1"/>
    </row>
    <row r="18" spans="1:10" ht="26.1" customHeight="1">
      <c r="A18" s="14"/>
      <c r="B18" s="1"/>
      <c r="C18" s="1"/>
      <c r="D18" s="3"/>
      <c r="E18" s="3"/>
      <c r="F18" s="1"/>
      <c r="G18" s="1"/>
      <c r="H18" s="1"/>
      <c r="I18" s="1"/>
      <c r="J18" s="1"/>
    </row>
    <row r="19" spans="1:10" ht="26.1" customHeight="1">
      <c r="A19" s="14"/>
      <c r="B19" s="1"/>
      <c r="C19" s="1"/>
      <c r="D19" s="3"/>
      <c r="E19" s="3"/>
      <c r="F19" s="1"/>
      <c r="G19" s="1"/>
      <c r="H19" s="1"/>
      <c r="I19" s="1"/>
      <c r="J19" s="1"/>
    </row>
    <row r="20" spans="1:10" ht="26.1" customHeight="1">
      <c r="A20" s="14"/>
      <c r="B20" s="1"/>
      <c r="C20" s="1"/>
      <c r="D20" s="3"/>
      <c r="E20" s="3"/>
      <c r="F20" s="1"/>
      <c r="G20" s="1"/>
      <c r="H20" s="1"/>
      <c r="I20" s="1"/>
      <c r="J20" s="1"/>
    </row>
    <row r="21" spans="1:10" ht="26.1" customHeight="1">
      <c r="A21" s="14"/>
      <c r="B21" s="1"/>
      <c r="C21" s="1"/>
      <c r="D21" s="3"/>
      <c r="E21" s="3"/>
      <c r="F21" s="1"/>
      <c r="G21" s="1"/>
      <c r="H21" s="1"/>
      <c r="I21" s="1"/>
      <c r="J21" s="1"/>
    </row>
    <row r="22" spans="1:10" ht="26.1" customHeight="1">
      <c r="A22" s="15" t="s">
        <v>28</v>
      </c>
      <c r="B22" s="16"/>
      <c r="C22" s="16"/>
      <c r="D22" s="16"/>
      <c r="E22" s="16"/>
      <c r="F22" s="16"/>
      <c r="G22" s="16"/>
      <c r="H22" s="16"/>
      <c r="I22" s="16"/>
      <c r="J22" s="17"/>
    </row>
  </sheetData>
  <mergeCells count="19">
    <mergeCell ref="A1:J1"/>
    <mergeCell ref="A2:J2"/>
    <mergeCell ref="B3:F3"/>
    <mergeCell ref="B4:C4"/>
    <mergeCell ref="E4:F4"/>
    <mergeCell ref="A9:A21"/>
    <mergeCell ref="A22:J22"/>
    <mergeCell ref="D6:E6"/>
    <mergeCell ref="F6:G6"/>
    <mergeCell ref="A7:A8"/>
    <mergeCell ref="B7:E7"/>
    <mergeCell ref="F7:J7"/>
    <mergeCell ref="B8:E8"/>
    <mergeCell ref="F8:J8"/>
    <mergeCell ref="A5:A6"/>
    <mergeCell ref="B5:C5"/>
    <mergeCell ref="D5:E5"/>
    <mergeCell ref="F5:G5"/>
    <mergeCell ref="B6:C6"/>
  </mergeCells>
  <phoneticPr fontId="4" type="noConversion"/>
  <pageMargins left="0.69930555555555596" right="0.69930555555555596" top="0.75" bottom="0.75" header="0.3" footer="0.3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70" zoomScaleNormal="70" workbookViewId="0">
      <selection activeCell="K9" sqref="K9"/>
    </sheetView>
  </sheetViews>
  <sheetFormatPr defaultColWidth="9" defaultRowHeight="14.4"/>
  <cols>
    <col min="1" max="10" width="12.6640625" customWidth="1"/>
  </cols>
  <sheetData>
    <row r="1" spans="1:10" ht="20.399999999999999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0.25" customHeight="1">
      <c r="A2" s="24" t="s">
        <v>31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6.1" customHeight="1">
      <c r="A3" s="1" t="s">
        <v>1</v>
      </c>
      <c r="B3" s="18" t="s">
        <v>92</v>
      </c>
      <c r="C3" s="26"/>
      <c r="D3" s="26"/>
      <c r="E3" s="26"/>
      <c r="F3" s="19"/>
      <c r="G3" s="1" t="s">
        <v>2</v>
      </c>
      <c r="H3" s="1">
        <f>J6+SUM(I10:I21)</f>
        <v>96.37</v>
      </c>
      <c r="I3" s="1" t="s">
        <v>3</v>
      </c>
      <c r="J3" s="5" t="s">
        <v>116</v>
      </c>
    </row>
    <row r="4" spans="1:10" ht="26.1" customHeight="1">
      <c r="A4" s="1" t="s">
        <v>4</v>
      </c>
      <c r="B4" s="27" t="s">
        <v>29</v>
      </c>
      <c r="C4" s="19"/>
      <c r="D4" s="1" t="s">
        <v>5</v>
      </c>
      <c r="E4" s="28"/>
      <c r="F4" s="29"/>
      <c r="G4" s="1" t="s">
        <v>6</v>
      </c>
      <c r="H4" s="6" t="s">
        <v>30</v>
      </c>
      <c r="I4" s="1" t="s">
        <v>7</v>
      </c>
      <c r="J4" s="1">
        <v>41413260</v>
      </c>
    </row>
    <row r="5" spans="1:10" ht="26.1" customHeight="1">
      <c r="A5" s="21" t="s">
        <v>8</v>
      </c>
      <c r="B5" s="18" t="s">
        <v>9</v>
      </c>
      <c r="C5" s="19"/>
      <c r="D5" s="18" t="s">
        <v>10</v>
      </c>
      <c r="E5" s="19"/>
      <c r="F5" s="18" t="s">
        <v>11</v>
      </c>
      <c r="G5" s="19"/>
      <c r="H5" s="2" t="s">
        <v>12</v>
      </c>
      <c r="I5" s="2" t="s">
        <v>13</v>
      </c>
      <c r="J5" s="1" t="s">
        <v>14</v>
      </c>
    </row>
    <row r="6" spans="1:10" ht="26.1" customHeight="1">
      <c r="A6" s="22"/>
      <c r="B6" s="18">
        <v>495000</v>
      </c>
      <c r="C6" s="19"/>
      <c r="D6" s="18"/>
      <c r="E6" s="19"/>
      <c r="F6" s="18">
        <v>315287</v>
      </c>
      <c r="G6" s="19"/>
      <c r="H6" s="1">
        <f>ROUND(F6/B6*100,2)</f>
        <v>63.69</v>
      </c>
      <c r="I6" s="4">
        <v>10</v>
      </c>
      <c r="J6" s="1">
        <f>ROUND(I6*H6/100,2)</f>
        <v>6.37</v>
      </c>
    </row>
    <row r="7" spans="1:10" ht="26.1" customHeight="1">
      <c r="A7" s="14" t="s">
        <v>15</v>
      </c>
      <c r="B7" s="14" t="s">
        <v>16</v>
      </c>
      <c r="C7" s="14"/>
      <c r="D7" s="14"/>
      <c r="E7" s="14"/>
      <c r="F7" s="14" t="s">
        <v>17</v>
      </c>
      <c r="G7" s="14"/>
      <c r="H7" s="14"/>
      <c r="I7" s="14"/>
      <c r="J7" s="14"/>
    </row>
    <row r="8" spans="1:10" ht="75" customHeight="1">
      <c r="A8" s="14"/>
      <c r="B8" s="20" t="s">
        <v>93</v>
      </c>
      <c r="C8" s="16"/>
      <c r="D8" s="16"/>
      <c r="E8" s="17"/>
      <c r="F8" s="20" t="s">
        <v>42</v>
      </c>
      <c r="G8" s="16"/>
      <c r="H8" s="16"/>
      <c r="I8" s="16"/>
      <c r="J8" s="17"/>
    </row>
    <row r="9" spans="1:10" ht="31.5" customHeight="1">
      <c r="A9" s="14" t="s">
        <v>18</v>
      </c>
      <c r="B9" s="1" t="s">
        <v>19</v>
      </c>
      <c r="C9" s="1" t="s">
        <v>20</v>
      </c>
      <c r="D9" s="1" t="s">
        <v>21</v>
      </c>
      <c r="E9" s="1" t="s">
        <v>22</v>
      </c>
      <c r="F9" s="1" t="s">
        <v>23</v>
      </c>
      <c r="G9" s="1" t="s">
        <v>24</v>
      </c>
      <c r="H9" s="1" t="s">
        <v>25</v>
      </c>
      <c r="I9" s="1" t="s">
        <v>26</v>
      </c>
      <c r="J9" s="1" t="s">
        <v>27</v>
      </c>
    </row>
    <row r="10" spans="1:10" ht="26.1" customHeight="1">
      <c r="A10" s="14"/>
      <c r="B10" s="6" t="s">
        <v>94</v>
      </c>
      <c r="C10" s="6" t="s">
        <v>32</v>
      </c>
      <c r="D10" s="8" t="s">
        <v>123</v>
      </c>
      <c r="E10" s="8">
        <v>2</v>
      </c>
      <c r="F10" s="1">
        <v>2</v>
      </c>
      <c r="G10" s="1">
        <f>ROUND(IF(E10&lt;F10,100,F10/E10*100),2)</f>
        <v>100</v>
      </c>
      <c r="H10" s="1">
        <v>20</v>
      </c>
      <c r="I10" s="1">
        <f>H10*G10/100</f>
        <v>20</v>
      </c>
      <c r="J10" s="6"/>
    </row>
    <row r="11" spans="1:10" ht="26.1" customHeight="1">
      <c r="A11" s="14"/>
      <c r="B11" s="6" t="s">
        <v>95</v>
      </c>
      <c r="C11" s="6" t="s">
        <v>32</v>
      </c>
      <c r="D11" s="8" t="s">
        <v>122</v>
      </c>
      <c r="E11" s="8">
        <v>60</v>
      </c>
      <c r="F11" s="1">
        <v>60</v>
      </c>
      <c r="G11" s="1">
        <f t="shared" ref="G11:G15" si="0">ROUND(IF(E11&lt;F11,100,F11/E11*100),2)</f>
        <v>100</v>
      </c>
      <c r="H11" s="1">
        <v>10</v>
      </c>
      <c r="I11" s="1">
        <f t="shared" ref="I11" si="1">H11*G11/100</f>
        <v>10</v>
      </c>
      <c r="J11" s="1"/>
    </row>
    <row r="12" spans="1:10" ht="26.1" customHeight="1">
      <c r="A12" s="14"/>
      <c r="B12" s="6" t="s">
        <v>37</v>
      </c>
      <c r="C12" s="6" t="s">
        <v>38</v>
      </c>
      <c r="D12" s="7" t="s">
        <v>120</v>
      </c>
      <c r="E12" s="8">
        <v>231000</v>
      </c>
      <c r="F12" s="1">
        <v>162236</v>
      </c>
      <c r="G12" s="1">
        <v>100</v>
      </c>
      <c r="H12" s="1">
        <v>20</v>
      </c>
      <c r="I12" s="1">
        <f>ROUND(H12*G12/100,2)</f>
        <v>20</v>
      </c>
      <c r="J12" s="6"/>
    </row>
    <row r="13" spans="1:10" ht="26.1" customHeight="1">
      <c r="A13" s="14"/>
      <c r="B13" s="6" t="s">
        <v>96</v>
      </c>
      <c r="C13" s="6" t="s">
        <v>38</v>
      </c>
      <c r="D13" s="7" t="s">
        <v>120</v>
      </c>
      <c r="E13" s="8">
        <v>264000</v>
      </c>
      <c r="F13" s="1">
        <f>F6-F12</f>
        <v>153051</v>
      </c>
      <c r="G13" s="1">
        <v>100</v>
      </c>
      <c r="H13" s="1">
        <v>20</v>
      </c>
      <c r="I13" s="1">
        <f>ROUND(H13*G13/100,2)</f>
        <v>20</v>
      </c>
      <c r="J13" s="6"/>
    </row>
    <row r="14" spans="1:10" ht="26.1" customHeight="1">
      <c r="A14" s="14"/>
      <c r="B14" s="6" t="s">
        <v>97</v>
      </c>
      <c r="C14" s="6" t="s">
        <v>64</v>
      </c>
      <c r="D14" s="12"/>
      <c r="E14" s="8" t="s">
        <v>91</v>
      </c>
      <c r="F14" s="1" t="s">
        <v>91</v>
      </c>
      <c r="G14" s="1">
        <v>100</v>
      </c>
      <c r="H14" s="1">
        <v>10</v>
      </c>
      <c r="I14" s="1">
        <f>H14*G14/100</f>
        <v>10</v>
      </c>
      <c r="J14" s="1"/>
    </row>
    <row r="15" spans="1:10" ht="26.1" customHeight="1">
      <c r="A15" s="14"/>
      <c r="B15" s="6" t="s">
        <v>98</v>
      </c>
      <c r="C15" s="6" t="s">
        <v>77</v>
      </c>
      <c r="D15" s="8" t="s">
        <v>122</v>
      </c>
      <c r="E15" s="8">
        <v>90</v>
      </c>
      <c r="F15" s="1">
        <v>100</v>
      </c>
      <c r="G15" s="1">
        <f t="shared" si="0"/>
        <v>100</v>
      </c>
      <c r="H15" s="1">
        <v>10</v>
      </c>
      <c r="I15" s="1">
        <f>H15*G15/100</f>
        <v>10</v>
      </c>
      <c r="J15" s="1"/>
    </row>
    <row r="16" spans="1:10" ht="26.1" customHeight="1">
      <c r="A16" s="14"/>
      <c r="B16" s="9"/>
      <c r="C16" s="9"/>
      <c r="D16" s="9"/>
      <c r="E16" s="9"/>
      <c r="F16" s="9"/>
      <c r="G16" s="9"/>
      <c r="H16" s="9"/>
      <c r="I16" s="9"/>
      <c r="J16" s="1"/>
    </row>
    <row r="17" spans="1:10" ht="26.1" customHeight="1">
      <c r="A17" s="14"/>
      <c r="B17" s="1"/>
      <c r="C17" s="1"/>
      <c r="D17" s="3"/>
      <c r="E17" s="3"/>
      <c r="F17" s="1"/>
      <c r="G17" s="1"/>
      <c r="H17" s="1"/>
      <c r="I17" s="1"/>
      <c r="J17" s="1"/>
    </row>
    <row r="18" spans="1:10" ht="26.1" customHeight="1">
      <c r="A18" s="14"/>
      <c r="B18" s="1"/>
      <c r="C18" s="1"/>
      <c r="D18" s="3"/>
      <c r="E18" s="3"/>
      <c r="F18" s="1"/>
      <c r="G18" s="1"/>
      <c r="H18" s="1"/>
      <c r="I18" s="1"/>
      <c r="J18" s="1"/>
    </row>
    <row r="19" spans="1:10" ht="26.1" customHeight="1">
      <c r="A19" s="14"/>
      <c r="B19" s="1"/>
      <c r="C19" s="1"/>
      <c r="D19" s="3"/>
      <c r="E19" s="3"/>
      <c r="F19" s="1"/>
      <c r="G19" s="1"/>
      <c r="H19" s="1"/>
      <c r="I19" s="1"/>
      <c r="J19" s="1"/>
    </row>
    <row r="20" spans="1:10" ht="26.1" customHeight="1">
      <c r="A20" s="14"/>
      <c r="B20" s="1"/>
      <c r="C20" s="1"/>
      <c r="D20" s="3"/>
      <c r="E20" s="3"/>
      <c r="F20" s="1"/>
      <c r="G20" s="1"/>
      <c r="H20" s="1"/>
      <c r="I20" s="1"/>
      <c r="J20" s="1"/>
    </row>
    <row r="21" spans="1:10" ht="26.1" customHeight="1">
      <c r="A21" s="14"/>
      <c r="B21" s="1"/>
      <c r="C21" s="1"/>
      <c r="D21" s="3"/>
      <c r="E21" s="3"/>
      <c r="F21" s="1"/>
      <c r="G21" s="1"/>
      <c r="H21" s="1"/>
      <c r="I21" s="1"/>
      <c r="J21" s="1"/>
    </row>
    <row r="22" spans="1:10" ht="26.1" customHeight="1">
      <c r="A22" s="15" t="s">
        <v>28</v>
      </c>
      <c r="B22" s="16"/>
      <c r="C22" s="16"/>
      <c r="D22" s="16"/>
      <c r="E22" s="16"/>
      <c r="F22" s="16"/>
      <c r="G22" s="16"/>
      <c r="H22" s="16"/>
      <c r="I22" s="16"/>
      <c r="J22" s="17"/>
    </row>
  </sheetData>
  <mergeCells count="19">
    <mergeCell ref="A1:J1"/>
    <mergeCell ref="A2:J2"/>
    <mergeCell ref="B3:F3"/>
    <mergeCell ref="B4:C4"/>
    <mergeCell ref="E4:F4"/>
    <mergeCell ref="A9:A21"/>
    <mergeCell ref="A22:J22"/>
    <mergeCell ref="D6:E6"/>
    <mergeCell ref="F6:G6"/>
    <mergeCell ref="A7:A8"/>
    <mergeCell ref="B7:E7"/>
    <mergeCell ref="F7:J7"/>
    <mergeCell ref="B8:E8"/>
    <mergeCell ref="F8:J8"/>
    <mergeCell ref="A5:A6"/>
    <mergeCell ref="B5:C5"/>
    <mergeCell ref="D5:E5"/>
    <mergeCell ref="F5:G5"/>
    <mergeCell ref="B6:C6"/>
  </mergeCells>
  <phoneticPr fontId="4" type="noConversion"/>
  <pageMargins left="0.69930555555555596" right="0.69930555555555596" top="0.75" bottom="0.75" header="0.3" footer="0.3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70" zoomScaleNormal="70" workbookViewId="0">
      <selection activeCell="F16" sqref="F16"/>
    </sheetView>
  </sheetViews>
  <sheetFormatPr defaultColWidth="9" defaultRowHeight="14.4"/>
  <cols>
    <col min="1" max="10" width="12.6640625" customWidth="1"/>
  </cols>
  <sheetData>
    <row r="1" spans="1:10" ht="20.399999999999999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0.25" customHeight="1">
      <c r="A2" s="24" t="s">
        <v>31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6.1" customHeight="1">
      <c r="A3" s="1" t="s">
        <v>1</v>
      </c>
      <c r="B3" s="18" t="s">
        <v>125</v>
      </c>
      <c r="C3" s="26"/>
      <c r="D3" s="26"/>
      <c r="E3" s="26"/>
      <c r="F3" s="19"/>
      <c r="G3" s="1" t="s">
        <v>2</v>
      </c>
      <c r="H3" s="1">
        <f>J6+SUM(I10:I21)</f>
        <v>100</v>
      </c>
      <c r="I3" s="1" t="s">
        <v>3</v>
      </c>
      <c r="J3" s="5" t="s">
        <v>116</v>
      </c>
    </row>
    <row r="4" spans="1:10" ht="26.1" customHeight="1">
      <c r="A4" s="1" t="s">
        <v>4</v>
      </c>
      <c r="B4" s="27" t="s">
        <v>29</v>
      </c>
      <c r="C4" s="19"/>
      <c r="D4" s="1" t="s">
        <v>5</v>
      </c>
      <c r="E4" s="28"/>
      <c r="F4" s="29"/>
      <c r="G4" s="1" t="s">
        <v>6</v>
      </c>
      <c r="H4" s="6" t="s">
        <v>30</v>
      </c>
      <c r="I4" s="1" t="s">
        <v>7</v>
      </c>
      <c r="J4" s="1">
        <v>41413260</v>
      </c>
    </row>
    <row r="5" spans="1:10" ht="26.1" customHeight="1">
      <c r="A5" s="21" t="s">
        <v>8</v>
      </c>
      <c r="B5" s="18" t="s">
        <v>9</v>
      </c>
      <c r="C5" s="19"/>
      <c r="D5" s="18" t="s">
        <v>10</v>
      </c>
      <c r="E5" s="19"/>
      <c r="F5" s="18" t="s">
        <v>11</v>
      </c>
      <c r="G5" s="19"/>
      <c r="H5" s="2" t="s">
        <v>12</v>
      </c>
      <c r="I5" s="2" t="s">
        <v>13</v>
      </c>
      <c r="J5" s="1" t="s">
        <v>14</v>
      </c>
    </row>
    <row r="6" spans="1:10" ht="26.1" customHeight="1">
      <c r="A6" s="22"/>
      <c r="B6" s="18">
        <v>440000</v>
      </c>
      <c r="C6" s="19"/>
      <c r="D6" s="18"/>
      <c r="E6" s="19"/>
      <c r="F6" s="18">
        <v>440000</v>
      </c>
      <c r="G6" s="19"/>
      <c r="H6" s="1">
        <f>ROUND(F6/B6*100,2)</f>
        <v>100</v>
      </c>
      <c r="I6" s="4">
        <v>10</v>
      </c>
      <c r="J6" s="1">
        <f>ROUND(I6*H6/100,2)</f>
        <v>10</v>
      </c>
    </row>
    <row r="7" spans="1:10" ht="26.1" customHeight="1">
      <c r="A7" s="14" t="s">
        <v>15</v>
      </c>
      <c r="B7" s="14" t="s">
        <v>16</v>
      </c>
      <c r="C7" s="14"/>
      <c r="D7" s="14"/>
      <c r="E7" s="14"/>
      <c r="F7" s="14" t="s">
        <v>17</v>
      </c>
      <c r="G7" s="14"/>
      <c r="H7" s="14"/>
      <c r="I7" s="14"/>
      <c r="J7" s="14"/>
    </row>
    <row r="8" spans="1:10" ht="75" customHeight="1">
      <c r="A8" s="14"/>
      <c r="B8" s="20" t="s">
        <v>99</v>
      </c>
      <c r="C8" s="16"/>
      <c r="D8" s="16"/>
      <c r="E8" s="17"/>
      <c r="F8" s="20" t="s">
        <v>42</v>
      </c>
      <c r="G8" s="16"/>
      <c r="H8" s="16"/>
      <c r="I8" s="16"/>
      <c r="J8" s="17"/>
    </row>
    <row r="9" spans="1:10" ht="31.5" customHeight="1">
      <c r="A9" s="14" t="s">
        <v>18</v>
      </c>
      <c r="B9" s="1" t="s">
        <v>19</v>
      </c>
      <c r="C9" s="1" t="s">
        <v>20</v>
      </c>
      <c r="D9" s="1" t="s">
        <v>21</v>
      </c>
      <c r="E9" s="1" t="s">
        <v>22</v>
      </c>
      <c r="F9" s="1" t="s">
        <v>23</v>
      </c>
      <c r="G9" s="1" t="s">
        <v>24</v>
      </c>
      <c r="H9" s="1" t="s">
        <v>25</v>
      </c>
      <c r="I9" s="1" t="s">
        <v>26</v>
      </c>
      <c r="J9" s="1" t="s">
        <v>27</v>
      </c>
    </row>
    <row r="10" spans="1:10" ht="26.1" customHeight="1">
      <c r="A10" s="14"/>
      <c r="B10" s="6" t="s">
        <v>100</v>
      </c>
      <c r="C10" s="6" t="s">
        <v>32</v>
      </c>
      <c r="D10" s="8" t="s">
        <v>123</v>
      </c>
      <c r="E10" s="8">
        <v>1</v>
      </c>
      <c r="F10" s="1">
        <v>1</v>
      </c>
      <c r="G10" s="1">
        <f>ROUND(IF(E10&lt;F10,100,F10/E10*100),2)</f>
        <v>100</v>
      </c>
      <c r="H10" s="1">
        <v>20</v>
      </c>
      <c r="I10" s="1">
        <f>H10*G10/100</f>
        <v>20</v>
      </c>
      <c r="J10" s="6"/>
    </row>
    <row r="11" spans="1:10" ht="26.1" customHeight="1">
      <c r="A11" s="14"/>
      <c r="B11" s="6" t="s">
        <v>101</v>
      </c>
      <c r="C11" s="6" t="s">
        <v>105</v>
      </c>
      <c r="D11" s="7" t="s">
        <v>122</v>
      </c>
      <c r="E11" s="8">
        <v>500</v>
      </c>
      <c r="F11" s="1">
        <v>500</v>
      </c>
      <c r="G11" s="1">
        <f t="shared" ref="G11:G13" si="0">ROUND(IF(E11&lt;F11,100,F11/E11*100),2)</f>
        <v>100</v>
      </c>
      <c r="H11" s="1">
        <v>10</v>
      </c>
      <c r="I11" s="1">
        <v>20</v>
      </c>
      <c r="J11" s="1"/>
    </row>
    <row r="12" spans="1:10" ht="26.1" customHeight="1">
      <c r="A12" s="14"/>
      <c r="B12" s="6" t="s">
        <v>102</v>
      </c>
      <c r="C12" s="6" t="s">
        <v>103</v>
      </c>
      <c r="D12" s="7" t="s">
        <v>122</v>
      </c>
      <c r="E12" s="8">
        <v>230</v>
      </c>
      <c r="F12" s="1">
        <v>280</v>
      </c>
      <c r="G12" s="1">
        <f t="shared" si="0"/>
        <v>100</v>
      </c>
      <c r="H12" s="1">
        <v>30</v>
      </c>
      <c r="I12" s="1">
        <f>ROUND(H12*G12/100,2)</f>
        <v>30</v>
      </c>
      <c r="J12" s="6"/>
    </row>
    <row r="13" spans="1:10" ht="26.1" customHeight="1">
      <c r="A13" s="14"/>
      <c r="B13" s="6" t="s">
        <v>66</v>
      </c>
      <c r="C13" s="6" t="s">
        <v>38</v>
      </c>
      <c r="D13" s="7" t="s">
        <v>120</v>
      </c>
      <c r="E13" s="8">
        <v>440000</v>
      </c>
      <c r="F13" s="1">
        <v>440000</v>
      </c>
      <c r="G13" s="1">
        <f t="shared" si="0"/>
        <v>100</v>
      </c>
      <c r="H13" s="1">
        <v>10</v>
      </c>
      <c r="I13" s="1">
        <f>ROUND(H13*G13/100,2)</f>
        <v>10</v>
      </c>
      <c r="J13" s="6"/>
    </row>
    <row r="14" spans="1:10" ht="26.1" customHeight="1">
      <c r="A14" s="14"/>
      <c r="B14" s="6" t="s">
        <v>104</v>
      </c>
      <c r="C14" s="6" t="s">
        <v>77</v>
      </c>
      <c r="D14" s="7" t="s">
        <v>122</v>
      </c>
      <c r="E14" s="8">
        <v>95</v>
      </c>
      <c r="F14" s="1">
        <v>100</v>
      </c>
      <c r="G14" s="1">
        <f>ROUND(IF(E14&lt;F14,100,F14/E14*100),2)</f>
        <v>100</v>
      </c>
      <c r="H14" s="1">
        <v>10</v>
      </c>
      <c r="I14" s="1">
        <f>H14*G14/100</f>
        <v>10</v>
      </c>
      <c r="J14" s="1"/>
    </row>
    <row r="15" spans="1:10" ht="26.1" customHeight="1">
      <c r="A15" s="14"/>
      <c r="B15" s="9"/>
      <c r="C15" s="9"/>
      <c r="D15" s="9"/>
      <c r="E15" s="9"/>
      <c r="F15" s="9"/>
      <c r="G15" s="9"/>
      <c r="H15" s="9"/>
      <c r="I15" s="9"/>
      <c r="J15" s="1"/>
    </row>
    <row r="16" spans="1:10" ht="26.1" customHeight="1">
      <c r="A16" s="14"/>
      <c r="B16" s="9"/>
      <c r="C16" s="9"/>
      <c r="D16" s="9"/>
      <c r="E16" s="9"/>
      <c r="F16" s="9"/>
      <c r="G16" s="9"/>
      <c r="H16" s="9"/>
      <c r="I16" s="9"/>
      <c r="J16" s="1"/>
    </row>
    <row r="17" spans="1:10" ht="26.1" customHeight="1">
      <c r="A17" s="14"/>
      <c r="B17" s="1"/>
      <c r="C17" s="1"/>
      <c r="D17" s="3"/>
      <c r="E17" s="3"/>
      <c r="F17" s="1"/>
      <c r="G17" s="1"/>
      <c r="H17" s="1"/>
      <c r="I17" s="1"/>
      <c r="J17" s="1"/>
    </row>
    <row r="18" spans="1:10" ht="26.1" customHeight="1">
      <c r="A18" s="14"/>
      <c r="B18" s="1"/>
      <c r="C18" s="1"/>
      <c r="D18" s="3"/>
      <c r="E18" s="3"/>
      <c r="F18" s="1"/>
      <c r="G18" s="1"/>
      <c r="H18" s="1"/>
      <c r="I18" s="1"/>
      <c r="J18" s="1"/>
    </row>
    <row r="19" spans="1:10" ht="26.1" customHeight="1">
      <c r="A19" s="14"/>
      <c r="B19" s="1"/>
      <c r="C19" s="1"/>
      <c r="D19" s="3"/>
      <c r="E19" s="3"/>
      <c r="F19" s="1"/>
      <c r="G19" s="1"/>
      <c r="H19" s="1"/>
      <c r="I19" s="1"/>
      <c r="J19" s="1"/>
    </row>
    <row r="20" spans="1:10" ht="26.1" customHeight="1">
      <c r="A20" s="14"/>
      <c r="B20" s="1"/>
      <c r="C20" s="1"/>
      <c r="D20" s="3"/>
      <c r="E20" s="3"/>
      <c r="F20" s="1"/>
      <c r="G20" s="1"/>
      <c r="H20" s="1"/>
      <c r="I20" s="1"/>
      <c r="J20" s="1"/>
    </row>
    <row r="21" spans="1:10" ht="26.1" customHeight="1">
      <c r="A21" s="14"/>
      <c r="B21" s="1"/>
      <c r="C21" s="1"/>
      <c r="D21" s="3"/>
      <c r="E21" s="3"/>
      <c r="F21" s="1"/>
      <c r="G21" s="1"/>
      <c r="H21" s="1"/>
      <c r="I21" s="1"/>
      <c r="J21" s="1"/>
    </row>
    <row r="22" spans="1:10" ht="26.1" customHeight="1">
      <c r="A22" s="15" t="s">
        <v>28</v>
      </c>
      <c r="B22" s="16"/>
      <c r="C22" s="16"/>
      <c r="D22" s="16"/>
      <c r="E22" s="16"/>
      <c r="F22" s="16"/>
      <c r="G22" s="16"/>
      <c r="H22" s="16"/>
      <c r="I22" s="16"/>
      <c r="J22" s="17"/>
    </row>
  </sheetData>
  <mergeCells count="19">
    <mergeCell ref="A1:J1"/>
    <mergeCell ref="A2:J2"/>
    <mergeCell ref="B3:F3"/>
    <mergeCell ref="B4:C4"/>
    <mergeCell ref="E4:F4"/>
    <mergeCell ref="A9:A21"/>
    <mergeCell ref="A22:J22"/>
    <mergeCell ref="D6:E6"/>
    <mergeCell ref="F6:G6"/>
    <mergeCell ref="A7:A8"/>
    <mergeCell ref="B7:E7"/>
    <mergeCell ref="F7:J7"/>
    <mergeCell ref="B8:E8"/>
    <mergeCell ref="F8:J8"/>
    <mergeCell ref="A5:A6"/>
    <mergeCell ref="B5:C5"/>
    <mergeCell ref="D5:E5"/>
    <mergeCell ref="F5:G5"/>
    <mergeCell ref="B6:C6"/>
  </mergeCells>
  <phoneticPr fontId="4" type="noConversion"/>
  <pageMargins left="0.69930555555555596" right="0.69930555555555596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区政协委员及常委活动、视察费</vt:lpstr>
      <vt:lpstr>诗书画院建设经费</vt:lpstr>
      <vt:lpstr>市政协委员及代表团活动费</vt:lpstr>
      <vt:lpstr>政协委员界别小组活动</vt:lpstr>
      <vt:lpstr>政协专委会活动费</vt:lpstr>
      <vt:lpstr>市、区政协委员视察活动经费</vt:lpstr>
      <vt:lpstr>政协工作交流活动经费</vt:lpstr>
      <vt:lpstr>政协委员培训费</vt:lpstr>
      <vt:lpstr>十届五次政协会议经费</vt:lpstr>
      <vt:lpstr>政协委员刊物费用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zx</cp:lastModifiedBy>
  <cp:lastPrinted>2022-04-02T02:01:40Z</cp:lastPrinted>
  <dcterms:created xsi:type="dcterms:W3CDTF">2006-09-16T00:00:00Z</dcterms:created>
  <dcterms:modified xsi:type="dcterms:W3CDTF">2022-10-14T02:14:33Z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