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93"/>
  </bookViews>
  <sheets>
    <sheet name="1环境宣传和环境质量达标、环保服务外包" sheetId="1" r:id="rId1"/>
    <sheet name="2璧山“三河”流域河流水质和水库、29个污水处理厂监测服务采购" sheetId="7" r:id="rId2"/>
    <sheet name="3大气污染防治攻坚专项行动和大气污染防止运行保证经费" sheetId="8" r:id="rId3"/>
    <sheet name="4重污染天气监测设备采购和菜籽沟空气自动站迁建项目" sheetId="9" r:id="rId4"/>
    <sheet name="5水污染防治和水质达标治理项目" sheetId="10" r:id="rId5"/>
    <sheet name="6安排2020年市级生态环境“以奖促治”专项资金" sheetId="11" r:id="rId6"/>
    <sheet name="7环境污染源普查和应急能力建设、环境安全及技术保障服务项目" sheetId="13" r:id="rId7"/>
    <sheet name="8医疗废物处置设施建设项目中央基建投资" sheetId="14" r:id="rId8"/>
    <sheet name="9市级生态环境“以奖促治”专项资金的通知" sheetId="15" r:id="rId9"/>
    <sheet name="10观音塘湿地公园水生态示范基地项目运维和生态环境损害赔偿经费" sheetId="16" r:id="rId10"/>
    <sheet name="11监测站实验室和分析室搬迁" sheetId="18" r:id="rId11"/>
    <sheet name="12太阳堡行政服务中心2号楼34层改造" sheetId="21" r:id="rId12"/>
  </sheets>
  <calcPr calcId="144525"/>
</workbook>
</file>

<file path=xl/sharedStrings.xml><?xml version="1.0" encoding="utf-8"?>
<sst xmlns="http://schemas.openxmlformats.org/spreadsheetml/2006/main" count="875" uniqueCount="235">
  <si>
    <t>附件1</t>
  </si>
  <si>
    <t>璧山区2021年度项目支出绩效自评表</t>
  </si>
  <si>
    <t>项目名称</t>
  </si>
  <si>
    <t>环境宣传和环境质量达标、环保服务外包</t>
  </si>
  <si>
    <t>自评总分</t>
  </si>
  <si>
    <t>等级</t>
  </si>
  <si>
    <t>优</t>
  </si>
  <si>
    <t>实施单位</t>
  </si>
  <si>
    <t>重庆市璧山区生态环境局</t>
  </si>
  <si>
    <t>主管部门</t>
  </si>
  <si>
    <t>填表人</t>
  </si>
  <si>
    <t>刘静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</si>
  <si>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</si>
  <si>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</si>
  <si>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</si>
  <si>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</si>
  <si>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</si>
  <si>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</si>
  <si>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</si>
  <si>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</si>
  <si>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</si>
  <si>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</si>
  <si>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</si>
  <si>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推动第二轮中央生态环境保护督察反馈问题整改，迎接市级对区委区政府区人大污染防治攻坚战实绩考核，完成璧山区生态环境统计工作。持续深入广泛宣传习近平生态文明思想，认真做好新闻宣传、舆情管理、网络宣传、社会宣传、公众参与、党建宣传和能力建设，为打赢污染防治攻坚战提供坚强的舆论保障。通过公开招标的方式采购环保服务，持续巩固“国家生态文明建设示范区”成果。通过兑现2020年信访稳定目标管理责任优秀单位区财政配套经费、安排2021年驻村工作队保障经费，保障经费的合理运用。</t>
  </si>
  <si>
    <t>整改了11个环境保护督察反馈意见及问题，迎接了市级对区委区政府区人大污染防治攻坚战实绩考核，完成了璧山区生态环境统计工作。持续深入广泛宣传习近平生态文明思想，认真做好了新闻宣传、舆情管理、网络宣传、社会宣传、公众参与、党建宣传和能力建设，为打赢污染防治攻坚战提供了坚强的舆论保障。通过公开招标的方式采购环保服务，持续巩固了“国家生态文明建设示范区”成果。通过兑现2020年信访稳定目标管理责任优秀单位区财政配套经费、安排2021年驻村工作队保障经费，保障了经费的合理运用；完成了130家2021年度生态环境企业统计工作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</si>
  <si>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</si>
  <si>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</si>
  <si>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</si>
  <si>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</si>
  <si>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</si>
  <si>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</si>
  <si>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</si>
  <si>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</si>
  <si>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</si>
  <si>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</si>
  <si>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推动第二轮中央生态环境保护督察反馈意见整改问题</t>
  </si>
  <si>
    <t>个</t>
  </si>
  <si>
    <t>＝</t>
  </si>
  <si>
    <t>完成我区2021年度生态环境统计工作涉及企业</t>
  </si>
  <si>
    <t>家</t>
  </si>
  <si>
    <t>≥</t>
  </si>
  <si>
    <t>新媒体产品</t>
  </si>
  <si>
    <t>精美视频</t>
  </si>
  <si>
    <t>部</t>
  </si>
  <si>
    <t>外包人员总数</t>
  </si>
  <si>
    <t>人</t>
  </si>
  <si>
    <t>服务期限</t>
  </si>
  <si>
    <t>月</t>
  </si>
  <si>
    <t>≤</t>
  </si>
  <si>
    <t>驻村干部</t>
  </si>
  <si>
    <t>项目成本费</t>
  </si>
  <si>
    <t>元</t>
  </si>
  <si>
    <t>环境宣传活动</t>
  </si>
  <si>
    <t>次</t>
  </si>
  <si>
    <t>群众环保意识提升率</t>
  </si>
  <si>
    <t>%</t>
  </si>
  <si>
    <t>偏差原因：群众环保意识仍有待提升。
改进措施：建议加强环保宣传，提高公众参与度，增强群众环保意识。</t>
  </si>
  <si>
    <t>环境质量</t>
  </si>
  <si>
    <t>无</t>
  </si>
  <si>
    <t>持续向好</t>
  </si>
  <si>
    <t>服务对象满意度</t>
  </si>
  <si>
    <t>备注</t>
  </si>
  <si>
    <t>璧山区“三河”流域河流水质和水库、29个污水处理厂监测服务采购</t>
  </si>
  <si>
    <t>吴俊</t>
  </si>
  <si>
    <t>完成璧山区“三河”流域水质监测站建设服务，完成璧山区污水处理厂在线监测设施建设服务，配合大气污染精准防控整治及执法工作，需委托社会化监测机构对相关企业进行监测。根据环境管理需要，在三河流域新增3个河道水质自动监测站，对入河排污口进行规范化建设，完成支付重点涉水排污单位安装在线监测设备款项，有效监管相关断面水质情况。</t>
  </si>
  <si>
    <t>完成了璧山区“三河”流域水质监测站建设服务，完成了璧山区28个污水处理厂在线监测设施建设服务，并配合大气污染精准防控整治及执法工作，委托社会化监测机构对相关企业进行监测，监测数量1398厂次，监测因子32个。根据环境管理需要，在三河流域新增了3个河道水质自动监测站，对入河排污口进行了规范化建设，完成了支付重点涉水排污单位安装在线监测设备款项，有效监管了相关断面水质情况。</t>
  </si>
  <si>
    <t>建设及运维污水处理厂在线监测设施数量</t>
  </si>
  <si>
    <t>偏差原因：按照实施需求进行调整，经过办公会决议和签订补充协议。</t>
  </si>
  <si>
    <t>监测数量</t>
  </si>
  <si>
    <t>厂次</t>
  </si>
  <si>
    <t>监测因子数量</t>
  </si>
  <si>
    <t>完成三河流域水质自动监测站建设数量</t>
  </si>
  <si>
    <t>水质在线监测设备验收合格率</t>
  </si>
  <si>
    <t>重点涉水排污单位安装在线监测</t>
  </si>
  <si>
    <t>验收合格</t>
  </si>
  <si>
    <t>“三河”流域河流地表水环境质量</t>
  </si>
  <si>
    <t>改善</t>
  </si>
  <si>
    <t>29个污水处理厂废水排放</t>
  </si>
  <si>
    <t>达标</t>
  </si>
  <si>
    <t>项目完成及时率</t>
  </si>
  <si>
    <t>项目投入成本</t>
  </si>
  <si>
    <t>空气质量改善率</t>
  </si>
  <si>
    <t>偏差原因：空气质量改善率未达预期。
改进措施：建议加强对“三河”流域的环境改善，促进空气质量的持续改善。</t>
  </si>
  <si>
    <t>实时监控三河流域水质情况</t>
  </si>
  <si>
    <t>长期</t>
  </si>
  <si>
    <t>可持续防治污染</t>
  </si>
  <si>
    <t>正向作用</t>
  </si>
  <si>
    <t>确保“三河”流域河流地表水环境质量持续改善</t>
  </si>
  <si>
    <t>受益群众满意度</t>
  </si>
  <si>
    <t>大气污染防治攻坚专项行动和大气污染防止运行保证经费</t>
  </si>
  <si>
    <t>王程</t>
  </si>
  <si>
    <t>开展涉VOC排放企业、重点区域餐饮油烟监测,聘请专家团队提出大气污染整治策略,对“十四五”期间的大气污染防治工作提前谋划;通过区域性降温控制臭氧超标试验项目、城市智能高空喷雾一期、二期项目、小区域空气智能除霾服务项目、公园与文教区域景观建设及服务项目，完成优良天数目标，改善璧山区大气空气质量全市排名靠后情况，通过科技手段，提升环境质量。</t>
  </si>
  <si>
    <t>开展了280家涉VOC排放企业、重点区域100家餐饮油烟监测,聘请了专家团队提出大气污染整治策略,对“十四五”期间的大气污染防治工作进行了提前谋划;通过区域性降温控制臭氧超标试验项目、城市智能高空喷雾一期、二期项目、小区域空气智能除霾服务项目、公园与文教区域景观建设及服务项目，完成了优良天数目标，改善了璧山区大气空气质量全市排名靠后情况，通过科技手段，提升了环境质量。</t>
  </si>
  <si>
    <t>涉及VOC排放企业废气监测数量</t>
  </si>
  <si>
    <t>餐饮油烟委托监测数量</t>
  </si>
  <si>
    <t>项目设备运维数量</t>
  </si>
  <si>
    <t>套</t>
  </si>
  <si>
    <t>尾气抽检车辆数</t>
  </si>
  <si>
    <t>辆</t>
  </si>
  <si>
    <t>偏差原因：做预算时没有下达指标，第二年市级下达任务3000辆。
改进措施：预算时尽量谨慎。</t>
  </si>
  <si>
    <t>人工增雨次数</t>
  </si>
  <si>
    <t>造雾主机数量</t>
  </si>
  <si>
    <t>项目完成率</t>
  </si>
  <si>
    <t>规定时间内完成项目</t>
  </si>
  <si>
    <t>给群众营造良好的生产生活环境，提升人民群众幸福度</t>
  </si>
  <si>
    <t>提升</t>
  </si>
  <si>
    <t>空气环境质量提升率</t>
  </si>
  <si>
    <t>偏差原因：空气环境质量提升率未达预期。
改进措施：建议加强对大气污染的防治工作，稳步提升空气环境质量。</t>
  </si>
  <si>
    <t>持续减少污染物排放</t>
  </si>
  <si>
    <t>群众对工作满意度</t>
  </si>
  <si>
    <t>重污染天气监测设备采购和菜籽沟空气自动站迁建项目</t>
  </si>
  <si>
    <t>为了适应生态环保工作的要求，以更加精准、有效的监测数据支持环境管理，需采购低浓度烟尘综合测试仪等共14套监测设备；完成菜籽沟空气自动站迁建项目，增加璧山区空气质量的空间代表性，提高璧山区空气质量优良天数。</t>
  </si>
  <si>
    <t>为了适应生态环保工作的要求，以更加精准、有效的监测数据支持环境管理，采购了低浓度烟尘综合测试仪等共14套监测设备；完成了菜籽沟空气自动站迁建项目，增加了璧山区空气质量的空间代表性，提高了璧山区空气质量优良天数。</t>
  </si>
  <si>
    <t>监测设备数量</t>
  </si>
  <si>
    <t>搬迁自动站数量</t>
  </si>
  <si>
    <t>设备验收合格率</t>
  </si>
  <si>
    <t>搬迁验收成果</t>
  </si>
  <si>
    <t>合格</t>
  </si>
  <si>
    <t>项目完成时限</t>
  </si>
  <si>
    <t>年</t>
  </si>
  <si>
    <t>环境质量提升率</t>
  </si>
  <si>
    <t>偏差原因：环境质量提升率未达预期。
改进措施：建议利用好监测设备，提升环境监测能力，提升环境质量。</t>
  </si>
  <si>
    <t>稳步提升空气环境质量</t>
  </si>
  <si>
    <t>实时监控空气质量</t>
  </si>
  <si>
    <t>使用人满意度</t>
  </si>
  <si>
    <t>水污染防治和水质达标治理项目</t>
  </si>
  <si>
    <t>付世国</t>
  </si>
  <si>
    <t>促进集中式饮用水水源地水体有效提升；完成璧山区智慧河长系统二期软件开发1套，水环境管理水平有效提升；完成璧山区三五水库等5个、金堂水库等4个集中式饮用水水源地水质达标治理项目监理服务，有效解决农村居民集中居住点生活污水溢流问题；有效改善三河流域水质，确保璧南河两河口国控断面和璧北河平滩市控断面达到Ⅲ类水质考核要求；完成两个限期达标规划和一个保护规划的执行,完成规划要点和规划文本编制，有效指导璧山区十四五水生态环境保护工作；完成水污染防治管理信息系统开发并上线运行1套，促进水环境管理水平有效提升。</t>
  </si>
  <si>
    <t>促进了集中式饮用水水源地水体有效提升；完成了璧山区智慧河长系统二期软件开发1套，水环境管理水平有效提升；完成了璧山区三五水库等5个、金堂水库等4个集中式饮用水水源地水质达标治理项目监理服务，有效解决了农村居民集中居住点生活污水溢流问题；有效改善了三河流域水质，确保了璧南河两河口国控断面和璧北河平滩市控断面达到Ⅲ类水质考核要求；完成了两个限期达标规划和一个保护规划的执行，完成了规划要点和规划文本编制，有效指了导璧山区十四五水生态环境保护工作；完成了水污染防治管理信息系统开发并上线运行1套，促进了水环境管理水平的有效提升。</t>
  </si>
  <si>
    <t>完成集中式饮用水水源地规范化建设个数</t>
  </si>
  <si>
    <t>完成智慧河长系统二期开发</t>
  </si>
  <si>
    <t>水库达标治理项目监理服务水库个数</t>
  </si>
  <si>
    <t>完成农村居民集中居住点污水处理设施个数</t>
  </si>
  <si>
    <t>新增生活污水处理能力</t>
  </si>
  <si>
    <t>吨/天</t>
  </si>
  <si>
    <t>完成规划终期评估文本</t>
  </si>
  <si>
    <t>水污染防治管理信息系统开发</t>
  </si>
  <si>
    <t>水库达标治理项目质量</t>
  </si>
  <si>
    <t>达到验收标准</t>
  </si>
  <si>
    <t>全区地表水考核断面优良比例</t>
  </si>
  <si>
    <t>城市集中式饮用水水源地达标率</t>
  </si>
  <si>
    <t>偏差原因：城市集中式饮用水水源地达标率未达预期。
改进措施：建议加强水污染防治工作，增强对城市集中饮水水源地环境管控。</t>
  </si>
  <si>
    <t>璧南河两河口国控断面水质</t>
  </si>
  <si>
    <t>达到Ⅲ类</t>
  </si>
  <si>
    <t>监理水库达标治理项目</t>
  </si>
  <si>
    <t>达到合同要求</t>
  </si>
  <si>
    <t>环境管理水平提升</t>
  </si>
  <si>
    <t>安排2020年市级生态环境“以奖促治”专项资金（启动无废城市建设）</t>
  </si>
  <si>
    <t>尚提</t>
  </si>
  <si>
    <t>为打赢污染防治攻坚战，全力推进环保“五大行动”，需通过安排2020年市级生态环境“以奖促治”专项资金项目，启动无废城市建设，编制无废城市建设实施方案，提升环境质量。</t>
  </si>
  <si>
    <t>为打赢污染防治攻坚战，全力推进环保“五大行动”，通过安排2020年市级生态环境“以奖促治”专项资金项目，建立“无废办”，启动无废城市建设，编制完成无废城市建设实施方案，提升了环境质量。</t>
  </si>
  <si>
    <t>项目验收合格率</t>
  </si>
  <si>
    <t>稳步提升环境环境质量</t>
  </si>
  <si>
    <t>环境管理水平提升率</t>
  </si>
  <si>
    <t>偏差原因：环境管理水平提升率未达预期。
改进措施：建议持续进行无废城市的建设，提升环境管理水平。</t>
  </si>
  <si>
    <t>编制无废城市建设实施方案</t>
  </si>
  <si>
    <t>=</t>
  </si>
  <si>
    <t>环境污染源普查和应急能力建设、环境安全及技术保障服务项目</t>
  </si>
  <si>
    <t>段然</t>
  </si>
  <si>
    <t>提升璧山区环境应急信息化水平，完善应急物资装备与技术保障能力，强化应急演练实战能力，提升环境应急能力和技术保障水平。完成污染源普查更新及补充调查工作，形成璧山区生态环境大数据资源库、完善生态环境治理体系和生态环境大数据平台，完成“污染源普查更新及补充调查”档案整理和数字化加工工作。促进有奖举报办法得到有效执行；达到环境安全风险总体可控，不发生重特大环境安全事故；对环境应急体系建设进行加强，达到市级考核要求。</t>
  </si>
  <si>
    <t>1.完成了环境应急大数据子系统建设。
2.采购环境应急物资装备，完善了应急物资装备与技术保障能力，强化了应急演练实战能力，提升了环境应急能力和技术保障水平。
3.完成了污染源普查更新及补充调查工作，形成了璧山区生态环境大数据资源库、完善了生态环境治理体系和生态环境大数据平台，完成了“污染源普查更新及补充调查”档案整理和数字化加工工作。
4.促进了有奖举报办法得到有效执行；达到了环境安全风险总体可控，不发生重特大环境安全事故；对环境应急体系建设进行了加强，达到市级考核要求。
5.完成了璧山区突发环境事件多部门联合大型综合应急演练。</t>
  </si>
  <si>
    <t>完成环境应急大数据子系统建设</t>
  </si>
  <si>
    <t>采购环境应急物资装备</t>
  </si>
  <si>
    <t>批</t>
  </si>
  <si>
    <t>完成环境应急平台运行维护及专项保障服务</t>
  </si>
  <si>
    <t>项</t>
  </si>
  <si>
    <t>完成璧山区突发环境事件多部门联合大型综合应急演练</t>
  </si>
  <si>
    <t>名录库更新</t>
  </si>
  <si>
    <t>入户调查及坐标采集</t>
  </si>
  <si>
    <t>产排污核算及审核对象</t>
  </si>
  <si>
    <t>镇街及企业环境安全生产人员培训次数</t>
  </si>
  <si>
    <t>环境应急演练次数</t>
  </si>
  <si>
    <t>项目投入成本费</t>
  </si>
  <si>
    <t>环境应急风险源覆盖率</t>
  </si>
  <si>
    <t>环境保护认知度提高率</t>
  </si>
  <si>
    <t>偏差原因：环境保护认知度提高率未达预期。
改进措施：建议完善环境污染普查等项目，提升环境保护认知度。</t>
  </si>
  <si>
    <t>污染源统计覆盖率</t>
  </si>
  <si>
    <t>档案规范化管理水平提升率</t>
  </si>
  <si>
    <t>医疗废物处置设施建设项目中央基建投资</t>
  </si>
  <si>
    <t>发挥中央预算内投资激励、带动作用，引导社会资本参与生态环保领域项目建设，促进环境基础设施补短板项目尽快落地实施。</t>
  </si>
  <si>
    <t>完成了医疗废物处置设施建设，提高医疗废物无害化处理效率，发挥了中央预算内投资激励、带动作用，引导了社会资本参与生态环保领域项目建设，促进了环境基础设施补短板项目尽快落地实施。</t>
  </si>
  <si>
    <t>整体验收合格率</t>
  </si>
  <si>
    <t>项目投入成本费用</t>
  </si>
  <si>
    <t>医疗废物处置效率提升率</t>
  </si>
  <si>
    <t>偏差原因：医疗废物处置效率提升率未达预期。
改进措施：建议增加医疗废物处置措施，增强医疗废物处理效率。</t>
  </si>
  <si>
    <t>带动社会投资提升率</t>
  </si>
  <si>
    <t>医疗废物无害化处理率</t>
  </si>
  <si>
    <t>市级生态环境“以奖促治”专项资金的通知</t>
  </si>
  <si>
    <t>张丽</t>
  </si>
  <si>
    <t>为打赢污染防治攻坚战，全力推进环保“五大行动”，下达2019年第二批市级生态环境“以奖促治”专项资金的通知，需完成项目，提高环境保护认知度，提高环境质量。</t>
  </si>
  <si>
    <t>为打赢污染防治攻坚战，全力推进环保“五大行动”，下达2019年第二批市级生态环境“以奖促治”专项资金的通知，完成了本项目，提高了群众环境保护认知度，提升了环境质量。</t>
  </si>
  <si>
    <t>环境保护认知度</t>
  </si>
  <si>
    <t>偏差原因：环境质量提升率未达预期。
改进措施：建议合理规划利用专项资金，提高环境质量。</t>
  </si>
  <si>
    <t>璧山区生态环境</t>
  </si>
  <si>
    <t>有效提升</t>
  </si>
  <si>
    <t>有限提升</t>
  </si>
  <si>
    <t>观音塘湿地公园水生态示范基地项目运维和生态环境损害赔偿经费</t>
  </si>
  <si>
    <t>王颖</t>
  </si>
  <si>
    <t>展示璧山水生态文明建设工作成效，充分发挥模范示范及科普教育基地作用。十四五规划和十三五终期评估通过区上和市级审核要求并发布，为生态环保和地区经济发展工作提供引导支持。</t>
  </si>
  <si>
    <t>提高了水生态文明建设工作成效，完成水生态文明建设科普宣传，充分发挥了模范示范及科普教育基地作用，提高了水生态文明建设工作的效率，保障了水生态文明宣传的有效性。</t>
  </si>
  <si>
    <t>十四五环保规划</t>
  </si>
  <si>
    <t>生态环境损害排查案件办理数</t>
  </si>
  <si>
    <t>件</t>
  </si>
  <si>
    <t>生态环保问题曝光片</t>
  </si>
  <si>
    <t>期</t>
  </si>
  <si>
    <t>水生态文明建设工作</t>
  </si>
  <si>
    <t>巩固提高</t>
  </si>
  <si>
    <t>水生态文明宣传有效率</t>
  </si>
  <si>
    <t>偏差原因：水生态文明宣传有效率未达预期。
改进措施：建议完善水生态宣传制度，丰富宣传形式，完成水生态文明宣传有效性。</t>
  </si>
  <si>
    <t>监测站实验室和分析室搬迁</t>
  </si>
  <si>
    <t>郭映</t>
  </si>
  <si>
    <t>璧山区生态环境监测站实验室和分析搬迁改造项目改造面积约2670m2，主要工程内容包括装修工程、新风工程、消防工程、实验室设施（实验室家具）工程、排风,需要完成重庆璧山环境监测实验室搬迁改造任务，提高生态环境监测能力。</t>
  </si>
  <si>
    <t>完成璧山区生态环境监测站实验室和分析搬迁改造项目改造面积约2670㎡，主要工程内容包括装修工程、新风工程、消防工程、实验室设施（实验室家具）工程、排风,完成了重庆璧山环境监测实验室搬迁改造任务，提高了生态环境监测能力。保障工作正常运行。</t>
  </si>
  <si>
    <t>搬迁改造项目改造面积</t>
  </si>
  <si>
    <t>平方米</t>
  </si>
  <si>
    <t>完成搬迁期限</t>
  </si>
  <si>
    <t>偏差原因：因为资金拨付进度缓慢，项目暂停一段时间，搬迁时间延后。
改进措施：积极与财务对接，争取早点付款，保障项目正常进行。</t>
  </si>
  <si>
    <t>偏差原因：因为资金拨付进度缓慢，项目暂停一段时间，搬迁时间延后，尚未进行验收。
改进措施：积极与财务对接，争取早点付款，保障项目正常进行。</t>
  </si>
  <si>
    <t>搬迁改造项目投入成本费</t>
  </si>
  <si>
    <t>生态环境监测能力</t>
  </si>
  <si>
    <t>璧山区生态环境监测站实验室和分析室达到标准化率</t>
  </si>
  <si>
    <t>职工对建设满意度</t>
  </si>
  <si>
    <t>太阳堡行政服务中心2号楼34层改造</t>
  </si>
  <si>
    <t>谭丁</t>
  </si>
  <si>
    <t>为璧山区太阳堡行政服务中心2号楼3-4层改造工程进行装修方案设计及施工要求符合相关行业标准，合理合规、经济适用。项目总投资约2177.2万元，计划2021年拨付500万元，2022年拨付1677.2万元。</t>
  </si>
  <si>
    <t>装修面积共5400平方米，装修内容包括室内基础装修、生态环境应急指挥系统、给水排水系统、强电系统、中央空调系统、燃气系统、弱电及智能系统、消防系统等，另外包括第5层总面积600㎡外墙玻璃改造。本次改造工程进行了装修方案设计，施工过程也符合相关行业标准，合理合规、经济适用。</t>
  </si>
  <si>
    <t>装修设计方案项目数量</t>
  </si>
  <si>
    <t>室内装修面积</t>
  </si>
  <si>
    <t>外墙玻璃改造面积</t>
  </si>
  <si>
    <t>验收合格率</t>
  </si>
  <si>
    <t>改造项目投入成本</t>
  </si>
  <si>
    <t>保障日常办事需求</t>
  </si>
  <si>
    <t>保障</t>
  </si>
  <si>
    <t>偏差原因：装修工程还没完成，没能实现搬迁。
改进措施：建议按要求进行装修，提升速度，保障日常办事需求。</t>
  </si>
  <si>
    <t>职工满意度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</si>
</sst>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color theme="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selection activeCell="R12" sqref="R12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3333333333333" customWidth="1"/>
    <col min="4" max="4" width="10.4416666666667" style="2" customWidth="1"/>
    <col min="5" max="5" width="15.25" customWidth="1"/>
    <col min="6" max="6" width="16" customWidth="1"/>
    <col min="7" max="7" width="12.1083333333333" customWidth="1"/>
    <col min="8" max="8" width="10.775" customWidth="1"/>
    <col min="9" max="9" width="10.6666666666667" customWidth="1"/>
    <col min="10" max="10" width="23.37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3" customFormat="1" ht="26.1" customHeight="1" spans="1:10">
      <c r="A3" s="6" t="s">
        <v>2</v>
      </c>
      <c r="B3" s="7" t="s">
        <v>3</v>
      </c>
      <c r="C3" s="8"/>
      <c r="D3" s="8"/>
      <c r="E3" s="8"/>
      <c r="F3" s="9"/>
      <c r="G3" s="6" t="s">
        <v>4</v>
      </c>
      <c r="H3" s="10">
        <f>SUM(I10:I21)+J6</f>
        <v>99.6665</v>
      </c>
      <c r="I3" s="6" t="s">
        <v>5</v>
      </c>
      <c r="J3" s="6" t="s">
        <v>6</v>
      </c>
    </row>
    <row r="4" s="33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11</v>
      </c>
      <c r="I4" s="6" t="s">
        <v>12</v>
      </c>
      <c r="J4" s="6">
        <v>15923167877</v>
      </c>
    </row>
    <row r="5" s="33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33" customFormat="1" ht="26.1" customHeight="1" spans="1:10">
      <c r="A6" s="13"/>
      <c r="B6" s="7">
        <v>2310000</v>
      </c>
      <c r="C6" s="9"/>
      <c r="D6" s="7">
        <v>1846645</v>
      </c>
      <c r="E6" s="9"/>
      <c r="F6" s="7">
        <v>1846645</v>
      </c>
      <c r="G6" s="9"/>
      <c r="H6" s="22">
        <f>F6/D6*100</f>
        <v>100</v>
      </c>
      <c r="I6" s="19">
        <v>10</v>
      </c>
      <c r="J6" s="22">
        <f>H6*0.1</f>
        <v>10</v>
      </c>
    </row>
    <row r="7" s="33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33" customFormat="1" ht="164.4" customHeight="1" spans="1:10">
      <c r="A8" s="6"/>
      <c r="B8" s="50" t="s">
        <v>23</v>
      </c>
      <c r="C8" s="50"/>
      <c r="D8" s="50"/>
      <c r="E8" s="50"/>
      <c r="F8" s="6" t="s">
        <v>24</v>
      </c>
      <c r="G8" s="6"/>
      <c r="H8" s="6"/>
      <c r="I8" s="6"/>
      <c r="J8" s="6"/>
    </row>
    <row r="9" s="33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33" customFormat="1" ht="28.5" spans="1:10">
      <c r="A10" s="6"/>
      <c r="B10" s="6" t="s">
        <v>35</v>
      </c>
      <c r="C10" s="6" t="s">
        <v>36</v>
      </c>
      <c r="D10" s="6" t="s">
        <v>37</v>
      </c>
      <c r="E10" s="6">
        <v>11</v>
      </c>
      <c r="F10" s="6">
        <v>11</v>
      </c>
      <c r="G10" s="6">
        <v>100</v>
      </c>
      <c r="H10" s="6">
        <v>5</v>
      </c>
      <c r="I10" s="6">
        <f>G10*H10*0.01</f>
        <v>5</v>
      </c>
      <c r="J10" s="6"/>
    </row>
    <row r="11" s="33" customFormat="1" ht="28.5" spans="1:10">
      <c r="A11" s="6"/>
      <c r="B11" s="6" t="s">
        <v>38</v>
      </c>
      <c r="C11" s="6" t="s">
        <v>39</v>
      </c>
      <c r="D11" s="6" t="s">
        <v>40</v>
      </c>
      <c r="E11" s="6">
        <v>130</v>
      </c>
      <c r="F11" s="6">
        <v>130</v>
      </c>
      <c r="G11" s="6">
        <v>100</v>
      </c>
      <c r="H11" s="6">
        <v>10</v>
      </c>
      <c r="I11" s="6">
        <f t="shared" ref="I11:I22" si="0">G11*H11*0.01</f>
        <v>10</v>
      </c>
      <c r="J11" s="6"/>
    </row>
    <row r="12" s="33" customFormat="1" ht="26.1" customHeight="1" spans="1:10">
      <c r="A12" s="6"/>
      <c r="B12" s="6" t="s">
        <v>41</v>
      </c>
      <c r="C12" s="6" t="s">
        <v>36</v>
      </c>
      <c r="D12" s="6" t="s">
        <v>37</v>
      </c>
      <c r="E12" s="6">
        <v>3</v>
      </c>
      <c r="F12" s="6">
        <v>3</v>
      </c>
      <c r="G12" s="6">
        <v>100</v>
      </c>
      <c r="H12" s="6">
        <v>5</v>
      </c>
      <c r="I12" s="6">
        <f t="shared" si="0"/>
        <v>5</v>
      </c>
      <c r="J12" s="6"/>
    </row>
    <row r="13" s="33" customFormat="1" ht="26.1" customHeight="1" spans="1:10">
      <c r="A13" s="6"/>
      <c r="B13" s="6" t="s">
        <v>42</v>
      </c>
      <c r="C13" s="6" t="s">
        <v>43</v>
      </c>
      <c r="D13" s="6" t="s">
        <v>37</v>
      </c>
      <c r="E13" s="6">
        <v>1</v>
      </c>
      <c r="F13" s="6">
        <v>1</v>
      </c>
      <c r="G13" s="6">
        <v>100</v>
      </c>
      <c r="H13" s="6">
        <v>5</v>
      </c>
      <c r="I13" s="6">
        <f t="shared" si="0"/>
        <v>5</v>
      </c>
      <c r="J13" s="6"/>
    </row>
    <row r="14" s="33" customFormat="1" ht="26.1" customHeight="1" spans="1:10">
      <c r="A14" s="6"/>
      <c r="B14" s="6" t="s">
        <v>44</v>
      </c>
      <c r="C14" s="6" t="s">
        <v>45</v>
      </c>
      <c r="D14" s="6" t="s">
        <v>37</v>
      </c>
      <c r="E14" s="6">
        <v>30</v>
      </c>
      <c r="F14" s="6">
        <v>30</v>
      </c>
      <c r="G14" s="6">
        <v>100</v>
      </c>
      <c r="H14" s="6">
        <v>5</v>
      </c>
      <c r="I14" s="6">
        <f t="shared" si="0"/>
        <v>5</v>
      </c>
      <c r="J14" s="6"/>
    </row>
    <row r="15" s="33" customFormat="1" ht="26.1" customHeight="1" spans="1:10">
      <c r="A15" s="6"/>
      <c r="B15" s="6" t="s">
        <v>46</v>
      </c>
      <c r="C15" s="6" t="s">
        <v>47</v>
      </c>
      <c r="D15" s="6" t="s">
        <v>48</v>
      </c>
      <c r="E15" s="6">
        <v>24</v>
      </c>
      <c r="F15" s="6">
        <v>24</v>
      </c>
      <c r="G15" s="6">
        <v>100</v>
      </c>
      <c r="H15" s="6">
        <v>5</v>
      </c>
      <c r="I15" s="6">
        <f t="shared" si="0"/>
        <v>5</v>
      </c>
      <c r="J15" s="6"/>
    </row>
    <row r="16" s="33" customFormat="1" ht="26.1" customHeight="1" spans="1:10">
      <c r="A16" s="6"/>
      <c r="B16" s="6" t="s">
        <v>49</v>
      </c>
      <c r="C16" s="6" t="s">
        <v>45</v>
      </c>
      <c r="D16" s="6" t="s">
        <v>37</v>
      </c>
      <c r="E16" s="6">
        <v>2</v>
      </c>
      <c r="F16" s="6">
        <v>2</v>
      </c>
      <c r="G16" s="6">
        <v>100</v>
      </c>
      <c r="H16" s="6">
        <v>10</v>
      </c>
      <c r="I16" s="6">
        <f t="shared" si="0"/>
        <v>10</v>
      </c>
      <c r="J16" s="6"/>
    </row>
    <row r="17" s="33" customFormat="1" ht="26.1" customHeight="1" spans="1:10">
      <c r="A17" s="6"/>
      <c r="B17" s="6" t="s">
        <v>50</v>
      </c>
      <c r="C17" s="6" t="s">
        <v>51</v>
      </c>
      <c r="D17" s="6" t="s">
        <v>48</v>
      </c>
      <c r="E17" s="7">
        <v>1846645</v>
      </c>
      <c r="F17" s="7">
        <v>1846645</v>
      </c>
      <c r="G17" s="6">
        <v>100</v>
      </c>
      <c r="H17" s="6">
        <v>10</v>
      </c>
      <c r="I17" s="6">
        <f t="shared" si="0"/>
        <v>10</v>
      </c>
      <c r="J17" s="6"/>
    </row>
    <row r="18" s="33" customFormat="1" ht="20" customHeight="1" spans="1:10">
      <c r="A18" s="6"/>
      <c r="B18" s="6" t="s">
        <v>52</v>
      </c>
      <c r="C18" s="6" t="s">
        <v>53</v>
      </c>
      <c r="D18" s="6" t="s">
        <v>40</v>
      </c>
      <c r="E18" s="6">
        <v>2</v>
      </c>
      <c r="F18" s="6">
        <v>2</v>
      </c>
      <c r="G18" s="6">
        <v>100</v>
      </c>
      <c r="H18" s="6">
        <v>10</v>
      </c>
      <c r="I18" s="6">
        <f t="shared" si="0"/>
        <v>10</v>
      </c>
      <c r="J18" s="6"/>
    </row>
    <row r="19" s="33" customFormat="1" ht="71.25" spans="1:10">
      <c r="A19" s="6"/>
      <c r="B19" s="6" t="s">
        <v>54</v>
      </c>
      <c r="C19" s="6" t="s">
        <v>55</v>
      </c>
      <c r="D19" s="6" t="s">
        <v>40</v>
      </c>
      <c r="E19" s="34">
        <v>18</v>
      </c>
      <c r="F19" s="34">
        <v>17.88</v>
      </c>
      <c r="G19" s="6">
        <v>93.33</v>
      </c>
      <c r="H19" s="6">
        <v>5</v>
      </c>
      <c r="I19" s="10">
        <f t="shared" si="0"/>
        <v>4.6665</v>
      </c>
      <c r="J19" s="16" t="s">
        <v>56</v>
      </c>
    </row>
    <row r="20" s="33" customFormat="1" ht="19" customHeight="1" spans="1:10">
      <c r="A20" s="6"/>
      <c r="B20" s="6" t="s">
        <v>57</v>
      </c>
      <c r="C20" s="6" t="s">
        <v>58</v>
      </c>
      <c r="D20" s="6" t="s">
        <v>58</v>
      </c>
      <c r="E20" s="29" t="s">
        <v>59</v>
      </c>
      <c r="F20" s="29" t="s">
        <v>59</v>
      </c>
      <c r="G20" s="6">
        <v>100</v>
      </c>
      <c r="H20" s="6">
        <v>10</v>
      </c>
      <c r="I20" s="6">
        <f t="shared" si="0"/>
        <v>10</v>
      </c>
      <c r="J20" s="6"/>
    </row>
    <row r="21" s="33" customFormat="1" ht="26.1" customHeight="1" spans="1:10">
      <c r="A21" s="6"/>
      <c r="B21" s="6" t="s">
        <v>60</v>
      </c>
      <c r="C21" s="6" t="s">
        <v>55</v>
      </c>
      <c r="D21" s="6" t="s">
        <v>40</v>
      </c>
      <c r="E21" s="6">
        <v>90</v>
      </c>
      <c r="F21" s="6">
        <v>97</v>
      </c>
      <c r="G21" s="6">
        <v>100</v>
      </c>
      <c r="H21" s="6">
        <v>10</v>
      </c>
      <c r="I21" s="6">
        <f t="shared" si="0"/>
        <v>10</v>
      </c>
      <c r="J21" s="6"/>
    </row>
    <row r="22" s="33" customFormat="1" ht="26.1" customHeight="1" spans="1:10">
      <c r="A22" s="17" t="s">
        <v>61</v>
      </c>
      <c r="B22" s="18"/>
      <c r="C22" s="18"/>
      <c r="D22" s="18"/>
      <c r="E22" s="18"/>
      <c r="F22" s="18"/>
      <c r="G22" s="18"/>
      <c r="H22" s="18"/>
      <c r="I22" s="18"/>
      <c r="J22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6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B12" sqref="$A12:$XFD12"/>
    </sheetView>
  </sheetViews>
  <sheetFormatPr defaultColWidth="9" defaultRowHeight="13.5"/>
  <cols>
    <col min="1" max="1" width="12.6666666666667" customWidth="1"/>
    <col min="2" max="2" width="25.2166666666667" customWidth="1"/>
    <col min="3" max="3" width="10.4416666666667" customWidth="1"/>
    <col min="4" max="4" width="10.4416666666667" style="2" customWidth="1"/>
    <col min="5" max="5" width="10.875" customWidth="1"/>
    <col min="6" max="6" width="11.75" customWidth="1"/>
    <col min="7" max="7" width="9.25" customWidth="1"/>
    <col min="8" max="8" width="11" customWidth="1"/>
    <col min="9" max="9" width="10.775" customWidth="1"/>
    <col min="10" max="10" width="23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196</v>
      </c>
      <c r="C3" s="8"/>
      <c r="D3" s="8"/>
      <c r="E3" s="8"/>
      <c r="F3" s="9"/>
      <c r="G3" s="6" t="s">
        <v>4</v>
      </c>
      <c r="H3" s="10">
        <f>SUM(I10:I17)+J6</f>
        <v>99.334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29" t="s">
        <v>197</v>
      </c>
      <c r="I4" s="6" t="s">
        <v>12</v>
      </c>
      <c r="J4" s="6">
        <v>13996215548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14">
        <v>1033733</v>
      </c>
      <c r="C6" s="15"/>
      <c r="D6" s="30">
        <v>476922.5</v>
      </c>
      <c r="E6" s="31"/>
      <c r="F6" s="7">
        <v>476922.5</v>
      </c>
      <c r="G6" s="9"/>
      <c r="H6" s="22">
        <f>F6/D6*100</f>
        <v>100</v>
      </c>
      <c r="I6" s="19">
        <v>10</v>
      </c>
      <c r="J6" s="22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75" customHeight="1" spans="1:10">
      <c r="A8" s="6"/>
      <c r="B8" s="16" t="s">
        <v>198</v>
      </c>
      <c r="C8" s="16"/>
      <c r="D8" s="16"/>
      <c r="E8" s="16"/>
      <c r="F8" s="16" t="s">
        <v>199</v>
      </c>
      <c r="G8" s="16"/>
      <c r="H8" s="16"/>
      <c r="I8" s="16"/>
      <c r="J8" s="16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26.1" customHeight="1" spans="1:10">
      <c r="A10" s="6"/>
      <c r="B10" s="16" t="s">
        <v>200</v>
      </c>
      <c r="C10" s="6" t="s">
        <v>55</v>
      </c>
      <c r="D10" s="6" t="s">
        <v>37</v>
      </c>
      <c r="E10" s="6">
        <v>100</v>
      </c>
      <c r="F10" s="6">
        <v>100</v>
      </c>
      <c r="G10" s="6">
        <v>100</v>
      </c>
      <c r="H10" s="6">
        <v>10</v>
      </c>
      <c r="I10" s="6">
        <f>G10*H10*0.01</f>
        <v>10</v>
      </c>
      <c r="J10" s="6"/>
    </row>
    <row r="11" s="1" customFormat="1" ht="28.5" spans="1:10">
      <c r="A11" s="6"/>
      <c r="B11" s="16" t="s">
        <v>201</v>
      </c>
      <c r="C11" s="6" t="s">
        <v>202</v>
      </c>
      <c r="D11" s="6" t="s">
        <v>40</v>
      </c>
      <c r="E11" s="6">
        <v>2</v>
      </c>
      <c r="F11" s="6">
        <v>3</v>
      </c>
      <c r="G11" s="6">
        <v>100</v>
      </c>
      <c r="H11" s="6">
        <v>5</v>
      </c>
      <c r="I11" s="6">
        <f t="shared" ref="I11:I17" si="0">G11*H11*0.01</f>
        <v>5</v>
      </c>
      <c r="J11" s="6"/>
    </row>
    <row r="12" s="1" customFormat="1" ht="18" customHeight="1" spans="1:10">
      <c r="A12" s="6"/>
      <c r="B12" s="16" t="s">
        <v>203</v>
      </c>
      <c r="C12" s="6" t="s">
        <v>204</v>
      </c>
      <c r="D12" s="6" t="s">
        <v>40</v>
      </c>
      <c r="E12" s="6">
        <v>12</v>
      </c>
      <c r="F12" s="6">
        <v>12</v>
      </c>
      <c r="G12" s="6">
        <v>100</v>
      </c>
      <c r="H12" s="6">
        <v>5</v>
      </c>
      <c r="I12" s="6">
        <f t="shared" si="0"/>
        <v>5</v>
      </c>
      <c r="J12" s="6"/>
    </row>
    <row r="13" s="1" customFormat="1" ht="26.1" customHeight="1" spans="1:10">
      <c r="A13" s="6"/>
      <c r="B13" s="6" t="s">
        <v>181</v>
      </c>
      <c r="C13" s="6" t="s">
        <v>55</v>
      </c>
      <c r="D13" s="6" t="s">
        <v>40</v>
      </c>
      <c r="E13" s="6">
        <v>90</v>
      </c>
      <c r="F13" s="6">
        <v>95</v>
      </c>
      <c r="G13" s="6">
        <v>100</v>
      </c>
      <c r="H13" s="6">
        <v>15</v>
      </c>
      <c r="I13" s="6">
        <f t="shared" si="0"/>
        <v>15</v>
      </c>
      <c r="J13" s="6"/>
    </row>
    <row r="14" s="1" customFormat="1" ht="26.1" customHeight="1" spans="1:10">
      <c r="A14" s="6"/>
      <c r="B14" s="6" t="s">
        <v>80</v>
      </c>
      <c r="C14" s="6" t="s">
        <v>51</v>
      </c>
      <c r="D14" s="6" t="s">
        <v>48</v>
      </c>
      <c r="E14" s="6">
        <v>476922.5</v>
      </c>
      <c r="F14" s="6">
        <v>476922.5</v>
      </c>
      <c r="G14" s="6">
        <v>100</v>
      </c>
      <c r="H14" s="6">
        <v>15</v>
      </c>
      <c r="I14" s="6">
        <f t="shared" si="0"/>
        <v>15</v>
      </c>
      <c r="J14" s="6"/>
    </row>
    <row r="15" s="1" customFormat="1" ht="26.1" customHeight="1" spans="1:10">
      <c r="A15" s="6"/>
      <c r="B15" s="6" t="s">
        <v>205</v>
      </c>
      <c r="C15" s="6" t="s">
        <v>58</v>
      </c>
      <c r="D15" s="6" t="s">
        <v>58</v>
      </c>
      <c r="E15" s="32" t="s">
        <v>206</v>
      </c>
      <c r="F15" s="32" t="s">
        <v>206</v>
      </c>
      <c r="G15" s="6">
        <v>100</v>
      </c>
      <c r="H15" s="6">
        <v>15</v>
      </c>
      <c r="I15" s="6">
        <f t="shared" si="0"/>
        <v>15</v>
      </c>
      <c r="J15" s="6"/>
    </row>
    <row r="16" s="1" customFormat="1" ht="88" customHeight="1" spans="1:10">
      <c r="A16" s="6"/>
      <c r="B16" s="6" t="s">
        <v>207</v>
      </c>
      <c r="C16" s="6" t="s">
        <v>55</v>
      </c>
      <c r="D16" s="6" t="s">
        <v>40</v>
      </c>
      <c r="E16" s="6">
        <v>90</v>
      </c>
      <c r="F16" s="6">
        <v>89.6</v>
      </c>
      <c r="G16" s="6">
        <v>95.56</v>
      </c>
      <c r="H16" s="6">
        <v>15</v>
      </c>
      <c r="I16" s="10">
        <f t="shared" si="0"/>
        <v>14.334</v>
      </c>
      <c r="J16" s="27" t="s">
        <v>208</v>
      </c>
    </row>
    <row r="17" s="1" customFormat="1" ht="26.1" customHeight="1" spans="1:10">
      <c r="A17" s="6"/>
      <c r="B17" s="6" t="s">
        <v>60</v>
      </c>
      <c r="C17" s="6" t="s">
        <v>55</v>
      </c>
      <c r="D17" s="6" t="s">
        <v>40</v>
      </c>
      <c r="E17" s="6">
        <v>90</v>
      </c>
      <c r="F17" s="6">
        <v>100</v>
      </c>
      <c r="G17" s="6">
        <v>100</v>
      </c>
      <c r="H17" s="6">
        <v>10</v>
      </c>
      <c r="I17" s="6">
        <f t="shared" si="0"/>
        <v>10</v>
      </c>
      <c r="J17" s="6"/>
    </row>
    <row r="18" s="1" customFormat="1" ht="26.1" customHeight="1" spans="1:10">
      <c r="A18" s="17" t="s">
        <v>61</v>
      </c>
      <c r="B18" s="18"/>
      <c r="C18" s="18"/>
      <c r="D18" s="8"/>
      <c r="E18" s="18"/>
      <c r="F18" s="18"/>
      <c r="G18" s="18"/>
      <c r="H18" s="18"/>
      <c r="I18" s="18"/>
      <c r="J18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7" right="0.7" top="0.75" bottom="0.75" header="0.3" footer="0.3"/>
  <pageSetup paperSize="9" scale="8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opLeftCell="A7" workbookViewId="0">
      <selection activeCell="B16" sqref="$A16:$XFD16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1.25" customWidth="1"/>
    <col min="6" max="6" width="11.625" customWidth="1"/>
    <col min="7" max="7" width="10.775" customWidth="1"/>
    <col min="8" max="9" width="10.5583333333333" customWidth="1"/>
    <col min="10" max="10" width="25.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209</v>
      </c>
      <c r="C3" s="8"/>
      <c r="D3" s="8"/>
      <c r="E3" s="8"/>
      <c r="F3" s="9"/>
      <c r="G3" s="6" t="s">
        <v>4</v>
      </c>
      <c r="H3" s="10">
        <f>SUM(I10:I17)+J6</f>
        <v>97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21" t="s">
        <v>210</v>
      </c>
      <c r="I4" s="6" t="s">
        <v>12</v>
      </c>
      <c r="J4" s="6">
        <v>18883139177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14">
        <v>2000000</v>
      </c>
      <c r="C6" s="15"/>
      <c r="D6" s="7">
        <v>1087900</v>
      </c>
      <c r="E6" s="9"/>
      <c r="F6" s="7">
        <v>1087900</v>
      </c>
      <c r="G6" s="9"/>
      <c r="H6" s="22">
        <f>F6/D6*100</f>
        <v>100</v>
      </c>
      <c r="I6" s="19">
        <v>10</v>
      </c>
      <c r="J6" s="22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91.8" customHeight="1" spans="1:10">
      <c r="A8" s="6"/>
      <c r="B8" s="16" t="s">
        <v>211</v>
      </c>
      <c r="C8" s="16"/>
      <c r="D8" s="16"/>
      <c r="E8" s="16"/>
      <c r="F8" s="16" t="s">
        <v>212</v>
      </c>
      <c r="G8" s="16"/>
      <c r="H8" s="16"/>
      <c r="I8" s="16"/>
      <c r="J8" s="16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26.1" customHeight="1" spans="1:10">
      <c r="A10" s="6"/>
      <c r="B10" s="16" t="s">
        <v>213</v>
      </c>
      <c r="C10" s="6" t="s">
        <v>214</v>
      </c>
      <c r="D10" s="6" t="s">
        <v>156</v>
      </c>
      <c r="E10" s="6">
        <v>2670</v>
      </c>
      <c r="F10" s="6">
        <v>2670</v>
      </c>
      <c r="G10" s="6">
        <v>100</v>
      </c>
      <c r="H10" s="6">
        <v>10</v>
      </c>
      <c r="I10" s="6">
        <f>G10*H10*0.01</f>
        <v>10</v>
      </c>
      <c r="J10" s="6"/>
    </row>
    <row r="11" s="1" customFormat="1" ht="93" customHeight="1" spans="1:10">
      <c r="A11" s="6"/>
      <c r="B11" s="23" t="s">
        <v>215</v>
      </c>
      <c r="C11" s="6" t="s">
        <v>119</v>
      </c>
      <c r="D11" s="6" t="s">
        <v>48</v>
      </c>
      <c r="E11" s="6">
        <v>2</v>
      </c>
      <c r="F11" s="6">
        <v>1</v>
      </c>
      <c r="G11" s="6">
        <v>90</v>
      </c>
      <c r="H11" s="6">
        <v>10</v>
      </c>
      <c r="I11" s="6">
        <f t="shared" ref="I11:I17" si="0">G11*H11*0.01</f>
        <v>9</v>
      </c>
      <c r="J11" s="27" t="s">
        <v>216</v>
      </c>
    </row>
    <row r="12" s="1" customFormat="1" ht="59" customHeight="1" spans="1:10">
      <c r="A12" s="6"/>
      <c r="B12" s="16" t="s">
        <v>151</v>
      </c>
      <c r="C12" s="6" t="s">
        <v>55</v>
      </c>
      <c r="D12" s="6" t="s">
        <v>40</v>
      </c>
      <c r="E12" s="6">
        <v>96</v>
      </c>
      <c r="F12" s="6">
        <v>98</v>
      </c>
      <c r="G12" s="6">
        <v>90</v>
      </c>
      <c r="H12" s="6">
        <v>10</v>
      </c>
      <c r="I12" s="6">
        <f t="shared" si="0"/>
        <v>9</v>
      </c>
      <c r="J12" s="27" t="s">
        <v>217</v>
      </c>
    </row>
    <row r="13" s="1" customFormat="1" ht="44" customHeight="1" spans="1:10">
      <c r="A13" s="6"/>
      <c r="B13" s="16" t="s">
        <v>79</v>
      </c>
      <c r="C13" s="6" t="s">
        <v>55</v>
      </c>
      <c r="D13" s="6" t="s">
        <v>40</v>
      </c>
      <c r="E13" s="6">
        <v>96</v>
      </c>
      <c r="F13" s="6">
        <v>98</v>
      </c>
      <c r="G13" s="6">
        <v>90</v>
      </c>
      <c r="H13" s="6">
        <v>10</v>
      </c>
      <c r="I13" s="6">
        <f t="shared" si="0"/>
        <v>9</v>
      </c>
      <c r="J13" s="27" t="s">
        <v>216</v>
      </c>
    </row>
    <row r="14" s="1" customFormat="1" ht="27" customHeight="1" spans="1:10">
      <c r="A14" s="6"/>
      <c r="B14" s="16" t="s">
        <v>218</v>
      </c>
      <c r="C14" s="6" t="s">
        <v>51</v>
      </c>
      <c r="D14" s="6" t="s">
        <v>48</v>
      </c>
      <c r="E14" s="6">
        <v>1087900</v>
      </c>
      <c r="F14" s="6">
        <v>1087900</v>
      </c>
      <c r="G14" s="6">
        <v>100</v>
      </c>
      <c r="H14" s="6">
        <v>15</v>
      </c>
      <c r="I14" s="6">
        <f t="shared" si="0"/>
        <v>15</v>
      </c>
      <c r="J14" s="6"/>
    </row>
    <row r="15" s="1" customFormat="1" ht="48" customHeight="1" spans="1:10">
      <c r="A15" s="6"/>
      <c r="B15" s="16" t="s">
        <v>219</v>
      </c>
      <c r="C15" s="6" t="s">
        <v>58</v>
      </c>
      <c r="D15" s="6" t="s">
        <v>58</v>
      </c>
      <c r="E15" s="6" t="s">
        <v>194</v>
      </c>
      <c r="F15" s="6" t="s">
        <v>194</v>
      </c>
      <c r="G15" s="6">
        <v>100</v>
      </c>
      <c r="H15" s="6">
        <v>15</v>
      </c>
      <c r="I15" s="10">
        <f t="shared" si="0"/>
        <v>15</v>
      </c>
      <c r="J15" s="27"/>
    </row>
    <row r="16" s="1" customFormat="1" ht="35" customHeight="1" spans="1:10">
      <c r="A16" s="6"/>
      <c r="B16" s="16" t="s">
        <v>220</v>
      </c>
      <c r="C16" s="6" t="s">
        <v>55</v>
      </c>
      <c r="D16" s="6" t="s">
        <v>40</v>
      </c>
      <c r="E16" s="6">
        <v>95</v>
      </c>
      <c r="F16" s="6">
        <v>100</v>
      </c>
      <c r="G16" s="6">
        <v>100</v>
      </c>
      <c r="H16" s="6">
        <v>10</v>
      </c>
      <c r="I16" s="6">
        <f t="shared" si="0"/>
        <v>10</v>
      </c>
      <c r="J16" s="6"/>
    </row>
    <row r="17" s="1" customFormat="1" ht="26.1" customHeight="1" spans="1:10">
      <c r="A17" s="6"/>
      <c r="B17" s="16" t="s">
        <v>221</v>
      </c>
      <c r="C17" s="6" t="s">
        <v>55</v>
      </c>
      <c r="D17" s="6" t="s">
        <v>40</v>
      </c>
      <c r="E17" s="6">
        <v>90</v>
      </c>
      <c r="F17" s="6">
        <v>100</v>
      </c>
      <c r="G17" s="6">
        <v>100</v>
      </c>
      <c r="H17" s="6">
        <v>10</v>
      </c>
      <c r="I17" s="6">
        <f t="shared" si="0"/>
        <v>10</v>
      </c>
      <c r="J17" s="6"/>
    </row>
    <row r="18" ht="26.1" customHeight="1" spans="1:10">
      <c r="A18" s="24" t="s">
        <v>61</v>
      </c>
      <c r="B18" s="25"/>
      <c r="C18" s="25"/>
      <c r="D18" s="26"/>
      <c r="E18" s="25"/>
      <c r="F18" s="25"/>
      <c r="G18" s="25"/>
      <c r="H18" s="25"/>
      <c r="I18" s="25"/>
      <c r="J18" s="2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7" right="0.7" top="0.75" bottom="0.75" header="0.3" footer="0.3"/>
  <pageSetup paperSize="9" scale="7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L17" sqref="L17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3333333333333" customWidth="1"/>
    <col min="4" max="4" width="10.1083333333333" style="2" customWidth="1"/>
    <col min="5" max="5" width="13.5583333333333" customWidth="1"/>
    <col min="6" max="6" width="13" customWidth="1"/>
    <col min="7" max="7" width="10.4416666666667" customWidth="1"/>
    <col min="8" max="8" width="10" customWidth="1"/>
    <col min="9" max="9" width="11.75" customWidth="1"/>
    <col min="10" max="10" width="25.2166666666667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222</v>
      </c>
      <c r="C3" s="8"/>
      <c r="D3" s="8"/>
      <c r="E3" s="8"/>
      <c r="F3" s="9"/>
      <c r="G3" s="6" t="s">
        <v>4</v>
      </c>
      <c r="H3" s="10">
        <f>SUM(I10:I16)+J6</f>
        <v>99.3685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223</v>
      </c>
      <c r="I4" s="6" t="s">
        <v>12</v>
      </c>
      <c r="J4" s="6">
        <v>13903333909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14">
        <v>5000000</v>
      </c>
      <c r="C6" s="15"/>
      <c r="D6" s="7"/>
      <c r="E6" s="9"/>
      <c r="F6" s="7">
        <v>5000000</v>
      </c>
      <c r="G6" s="9"/>
      <c r="H6" s="6">
        <f>F6/B6*100</f>
        <v>100</v>
      </c>
      <c r="I6" s="19">
        <v>10</v>
      </c>
      <c r="J6" s="6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91.8" customHeight="1" spans="1:10">
      <c r="A8" s="6"/>
      <c r="B8" s="16" t="s">
        <v>224</v>
      </c>
      <c r="C8" s="16"/>
      <c r="D8" s="16"/>
      <c r="E8" s="16"/>
      <c r="F8" s="16" t="s">
        <v>225</v>
      </c>
      <c r="G8" s="16"/>
      <c r="H8" s="16"/>
      <c r="I8" s="16"/>
      <c r="J8" s="16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26.1" customHeight="1" spans="1:10">
      <c r="A10" s="6"/>
      <c r="B10" s="16" t="s">
        <v>226</v>
      </c>
      <c r="C10" s="6" t="s">
        <v>36</v>
      </c>
      <c r="D10" s="6" t="s">
        <v>37</v>
      </c>
      <c r="E10" s="6">
        <v>1</v>
      </c>
      <c r="F10" s="6">
        <v>1</v>
      </c>
      <c r="G10" s="6">
        <v>100</v>
      </c>
      <c r="H10" s="6">
        <v>10</v>
      </c>
      <c r="I10" s="6">
        <f t="shared" ref="I10:I16" si="0">G10*H10*0.01</f>
        <v>10</v>
      </c>
      <c r="J10" s="6"/>
    </row>
    <row r="11" s="1" customFormat="1" ht="25.8" customHeight="1" spans="1:10">
      <c r="A11" s="6"/>
      <c r="B11" s="16" t="s">
        <v>227</v>
      </c>
      <c r="C11" s="6" t="s">
        <v>214</v>
      </c>
      <c r="D11" s="6" t="s">
        <v>37</v>
      </c>
      <c r="E11" s="6">
        <v>5400</v>
      </c>
      <c r="F11" s="6">
        <v>5400</v>
      </c>
      <c r="G11" s="6">
        <v>100</v>
      </c>
      <c r="H11" s="6">
        <v>10</v>
      </c>
      <c r="I11" s="6">
        <f t="shared" si="0"/>
        <v>10</v>
      </c>
      <c r="J11" s="6"/>
    </row>
    <row r="12" s="1" customFormat="1" ht="26.1" customHeight="1" spans="1:10">
      <c r="A12" s="6"/>
      <c r="B12" s="16" t="s">
        <v>228</v>
      </c>
      <c r="C12" s="6" t="s">
        <v>214</v>
      </c>
      <c r="D12" s="6" t="s">
        <v>37</v>
      </c>
      <c r="E12" s="6">
        <v>600</v>
      </c>
      <c r="F12" s="6">
        <v>600</v>
      </c>
      <c r="G12" s="6">
        <v>100</v>
      </c>
      <c r="H12" s="6">
        <v>15</v>
      </c>
      <c r="I12" s="6">
        <f t="shared" si="0"/>
        <v>15</v>
      </c>
      <c r="J12" s="6"/>
    </row>
    <row r="13" s="1" customFormat="1" ht="26.1" customHeight="1" spans="1:10">
      <c r="A13" s="6"/>
      <c r="B13" s="16" t="s">
        <v>229</v>
      </c>
      <c r="C13" s="6" t="s">
        <v>55</v>
      </c>
      <c r="D13" s="6" t="s">
        <v>37</v>
      </c>
      <c r="E13" s="6">
        <v>100</v>
      </c>
      <c r="F13" s="6">
        <v>100</v>
      </c>
      <c r="G13" s="6">
        <v>100</v>
      </c>
      <c r="H13" s="6">
        <v>15</v>
      </c>
      <c r="I13" s="6">
        <f t="shared" si="0"/>
        <v>15</v>
      </c>
      <c r="J13" s="6"/>
    </row>
    <row r="14" s="1" customFormat="1" ht="26.1" customHeight="1" spans="1:10">
      <c r="A14" s="6"/>
      <c r="B14" s="16" t="s">
        <v>230</v>
      </c>
      <c r="C14" s="6" t="s">
        <v>51</v>
      </c>
      <c r="D14" s="6" t="s">
        <v>48</v>
      </c>
      <c r="E14" s="6">
        <v>5000000</v>
      </c>
      <c r="F14" s="6">
        <v>5000000</v>
      </c>
      <c r="G14" s="6">
        <v>100</v>
      </c>
      <c r="H14" s="6">
        <v>15</v>
      </c>
      <c r="I14" s="6">
        <f t="shared" si="0"/>
        <v>15</v>
      </c>
      <c r="J14" s="6"/>
    </row>
    <row r="15" s="1" customFormat="1" ht="71.25" spans="1:10">
      <c r="A15" s="6"/>
      <c r="B15" s="16" t="s">
        <v>231</v>
      </c>
      <c r="C15" s="6" t="s">
        <v>58</v>
      </c>
      <c r="D15" s="6" t="s">
        <v>58</v>
      </c>
      <c r="E15" s="6" t="s">
        <v>232</v>
      </c>
      <c r="F15" s="6" t="s">
        <v>232</v>
      </c>
      <c r="G15" s="6">
        <v>95.79</v>
      </c>
      <c r="H15" s="6">
        <v>15</v>
      </c>
      <c r="I15" s="10">
        <f t="shared" si="0"/>
        <v>14.3685</v>
      </c>
      <c r="J15" s="16" t="s">
        <v>233</v>
      </c>
    </row>
    <row r="16" s="1" customFormat="1" ht="26.1" customHeight="1" spans="1:10">
      <c r="A16" s="6"/>
      <c r="B16" s="16" t="s">
        <v>234</v>
      </c>
      <c r="C16" s="6" t="s">
        <v>55</v>
      </c>
      <c r="D16" s="6" t="s">
        <v>40</v>
      </c>
      <c r="E16" s="6">
        <v>95</v>
      </c>
      <c r="F16" s="6">
        <v>100</v>
      </c>
      <c r="G16" s="6">
        <v>100</v>
      </c>
      <c r="H16" s="6">
        <v>10</v>
      </c>
      <c r="I16" s="6">
        <f t="shared" si="0"/>
        <v>10</v>
      </c>
      <c r="J16" s="6"/>
    </row>
    <row r="17" s="1" customFormat="1" ht="26.1" customHeight="1" spans="1:10">
      <c r="A17" s="17" t="s">
        <v>61</v>
      </c>
      <c r="B17" s="18"/>
      <c r="C17" s="18"/>
      <c r="D17" s="8"/>
      <c r="E17" s="18"/>
      <c r="F17" s="18"/>
      <c r="G17" s="18"/>
      <c r="H17" s="18"/>
      <c r="I17" s="18"/>
      <c r="J17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A8" workbookViewId="0">
      <selection activeCell="B21" sqref="$A21:$XFD21"/>
    </sheetView>
  </sheetViews>
  <sheetFormatPr defaultColWidth="9" defaultRowHeight="13.5"/>
  <cols>
    <col min="1" max="1" width="12.6666666666667" customWidth="1"/>
    <col min="2" max="2" width="27" customWidth="1"/>
    <col min="3" max="3" width="10.4416666666667" customWidth="1"/>
    <col min="4" max="4" width="10.4416666666667" style="2" customWidth="1"/>
    <col min="5" max="5" width="11.6666666666667" customWidth="1"/>
    <col min="6" max="6" width="15.2166666666667" customWidth="1"/>
    <col min="7" max="7" width="10.8833333333333" customWidth="1"/>
    <col min="8" max="8" width="11.2166666666667" customWidth="1"/>
    <col min="9" max="9" width="11.4416666666667" customWidth="1"/>
    <col min="10" max="10" width="28.7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62</v>
      </c>
      <c r="C3" s="8"/>
      <c r="D3" s="8"/>
      <c r="E3" s="8"/>
      <c r="F3" s="9"/>
      <c r="G3" s="6" t="s">
        <v>4</v>
      </c>
      <c r="H3" s="10">
        <f>SUM(I10:I24)+J6</f>
        <v>99.344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63</v>
      </c>
      <c r="I4" s="6" t="s">
        <v>12</v>
      </c>
      <c r="J4" s="6">
        <v>13996020499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7">
        <v>8301125</v>
      </c>
      <c r="C6" s="9"/>
      <c r="D6" s="7">
        <v>2308752</v>
      </c>
      <c r="E6" s="9"/>
      <c r="F6" s="7">
        <v>2308752</v>
      </c>
      <c r="G6" s="9"/>
      <c r="H6" s="22">
        <f>F6/D6*100</f>
        <v>100</v>
      </c>
      <c r="I6" s="19">
        <v>10</v>
      </c>
      <c r="J6" s="22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126" customHeight="1" spans="1:10">
      <c r="A8" s="6"/>
      <c r="B8" s="50" t="s">
        <v>64</v>
      </c>
      <c r="C8" s="50"/>
      <c r="D8" s="50"/>
      <c r="E8" s="50"/>
      <c r="F8" s="50" t="s">
        <v>65</v>
      </c>
      <c r="G8" s="50"/>
      <c r="H8" s="50"/>
      <c r="I8" s="50"/>
      <c r="J8" s="50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42.75" spans="1:10">
      <c r="A10" s="6"/>
      <c r="B10" s="16" t="s">
        <v>66</v>
      </c>
      <c r="C10" s="6" t="s">
        <v>36</v>
      </c>
      <c r="D10" s="6" t="s">
        <v>37</v>
      </c>
      <c r="E10" s="6">
        <v>29</v>
      </c>
      <c r="F10" s="35">
        <v>28</v>
      </c>
      <c r="G10" s="6">
        <v>90</v>
      </c>
      <c r="H10" s="6">
        <v>5</v>
      </c>
      <c r="I10" s="6">
        <f t="shared" ref="I10:I24" si="0">G10*H10*0.01</f>
        <v>4.5</v>
      </c>
      <c r="J10" s="50" t="s">
        <v>67</v>
      </c>
    </row>
    <row r="11" s="1" customFormat="1" ht="26.1" customHeight="1" spans="1:10">
      <c r="A11" s="6"/>
      <c r="B11" s="16" t="s">
        <v>68</v>
      </c>
      <c r="C11" s="6" t="s">
        <v>69</v>
      </c>
      <c r="D11" s="6" t="s">
        <v>48</v>
      </c>
      <c r="E11" s="6">
        <v>1500</v>
      </c>
      <c r="F11" s="35">
        <v>1398</v>
      </c>
      <c r="G11" s="6">
        <v>100</v>
      </c>
      <c r="H11" s="6">
        <v>5</v>
      </c>
      <c r="I11" s="6">
        <f t="shared" si="0"/>
        <v>5</v>
      </c>
      <c r="J11" s="6"/>
    </row>
    <row r="12" s="1" customFormat="1" ht="26.1" customHeight="1" spans="1:10">
      <c r="A12" s="6"/>
      <c r="B12" s="16" t="s">
        <v>70</v>
      </c>
      <c r="C12" s="6" t="s">
        <v>36</v>
      </c>
      <c r="D12" s="6" t="s">
        <v>37</v>
      </c>
      <c r="E12" s="6">
        <v>32</v>
      </c>
      <c r="F12" s="6">
        <v>32</v>
      </c>
      <c r="G12" s="6">
        <v>100</v>
      </c>
      <c r="H12" s="6">
        <v>5</v>
      </c>
      <c r="I12" s="6">
        <f t="shared" si="0"/>
        <v>5</v>
      </c>
      <c r="J12" s="6"/>
    </row>
    <row r="13" s="1" customFormat="1" ht="28.5" spans="1:10">
      <c r="A13" s="6"/>
      <c r="B13" s="16" t="s">
        <v>71</v>
      </c>
      <c r="C13" s="6" t="s">
        <v>36</v>
      </c>
      <c r="D13" s="6" t="s">
        <v>37</v>
      </c>
      <c r="E13" s="6">
        <v>3</v>
      </c>
      <c r="F13" s="6">
        <v>3</v>
      </c>
      <c r="G13" s="6">
        <v>100</v>
      </c>
      <c r="H13" s="6">
        <v>5</v>
      </c>
      <c r="I13" s="6">
        <f t="shared" si="0"/>
        <v>5</v>
      </c>
      <c r="J13" s="6"/>
    </row>
    <row r="14" s="1" customFormat="1" ht="29" customHeight="1" spans="1:10">
      <c r="A14" s="6"/>
      <c r="B14" s="16" t="s">
        <v>72</v>
      </c>
      <c r="C14" s="6" t="s">
        <v>55</v>
      </c>
      <c r="D14" s="6" t="s">
        <v>37</v>
      </c>
      <c r="E14" s="6">
        <v>100</v>
      </c>
      <c r="F14" s="6">
        <v>100</v>
      </c>
      <c r="G14" s="6">
        <v>100</v>
      </c>
      <c r="H14" s="6">
        <v>5</v>
      </c>
      <c r="I14" s="6">
        <f t="shared" si="0"/>
        <v>5</v>
      </c>
      <c r="J14" s="6"/>
    </row>
    <row r="15" s="1" customFormat="1" ht="28.5" spans="1:10">
      <c r="A15" s="6"/>
      <c r="B15" s="16" t="s">
        <v>73</v>
      </c>
      <c r="C15" s="6" t="s">
        <v>58</v>
      </c>
      <c r="D15" s="6" t="s">
        <v>58</v>
      </c>
      <c r="E15" s="6" t="s">
        <v>74</v>
      </c>
      <c r="F15" s="6" t="s">
        <v>74</v>
      </c>
      <c r="G15" s="6">
        <v>100</v>
      </c>
      <c r="H15" s="6">
        <v>5</v>
      </c>
      <c r="I15" s="6">
        <f t="shared" si="0"/>
        <v>5</v>
      </c>
      <c r="J15" s="6"/>
    </row>
    <row r="16" s="1" customFormat="1" ht="28.5" spans="1:10">
      <c r="A16" s="6"/>
      <c r="B16" s="16" t="s">
        <v>75</v>
      </c>
      <c r="C16" s="6" t="s">
        <v>58</v>
      </c>
      <c r="D16" s="6" t="s">
        <v>58</v>
      </c>
      <c r="E16" s="6" t="s">
        <v>76</v>
      </c>
      <c r="F16" s="6" t="s">
        <v>76</v>
      </c>
      <c r="G16" s="6">
        <v>100</v>
      </c>
      <c r="H16" s="6">
        <v>5</v>
      </c>
      <c r="I16" s="6">
        <f t="shared" si="0"/>
        <v>5</v>
      </c>
      <c r="J16" s="6"/>
    </row>
    <row r="17" s="1" customFormat="1" ht="26.1" customHeight="1" spans="1:10">
      <c r="A17" s="6"/>
      <c r="B17" s="16" t="s">
        <v>77</v>
      </c>
      <c r="C17" s="6" t="s">
        <v>58</v>
      </c>
      <c r="D17" s="6" t="s">
        <v>58</v>
      </c>
      <c r="E17" s="6" t="s">
        <v>78</v>
      </c>
      <c r="F17" s="6" t="s">
        <v>78</v>
      </c>
      <c r="G17" s="6">
        <v>100</v>
      </c>
      <c r="H17" s="6">
        <v>5</v>
      </c>
      <c r="I17" s="6">
        <f t="shared" si="0"/>
        <v>5</v>
      </c>
      <c r="J17" s="6"/>
    </row>
    <row r="18" s="1" customFormat="1" ht="26.1" customHeight="1" spans="1:10">
      <c r="A18" s="6"/>
      <c r="B18" s="16" t="s">
        <v>79</v>
      </c>
      <c r="C18" s="6" t="s">
        <v>55</v>
      </c>
      <c r="D18" s="6" t="s">
        <v>37</v>
      </c>
      <c r="E18" s="6">
        <v>100</v>
      </c>
      <c r="F18" s="6">
        <v>100</v>
      </c>
      <c r="G18" s="6">
        <v>100</v>
      </c>
      <c r="H18" s="6">
        <v>5</v>
      </c>
      <c r="I18" s="6">
        <f t="shared" si="0"/>
        <v>5</v>
      </c>
      <c r="J18" s="6"/>
    </row>
    <row r="19" s="1" customFormat="1" ht="26.1" customHeight="1" spans="1:10">
      <c r="A19" s="6"/>
      <c r="B19" s="16" t="s">
        <v>80</v>
      </c>
      <c r="C19" s="6" t="s">
        <v>51</v>
      </c>
      <c r="D19" s="6" t="s">
        <v>48</v>
      </c>
      <c r="E19" s="7">
        <v>2308752</v>
      </c>
      <c r="F19" s="7">
        <v>2308752</v>
      </c>
      <c r="G19" s="6">
        <v>100</v>
      </c>
      <c r="H19" s="6">
        <v>5</v>
      </c>
      <c r="I19" s="6">
        <v>5</v>
      </c>
      <c r="J19" s="6"/>
    </row>
    <row r="20" s="1" customFormat="1" ht="71.25" spans="1:10">
      <c r="A20" s="6"/>
      <c r="B20" s="16" t="s">
        <v>81</v>
      </c>
      <c r="C20" s="6" t="s">
        <v>55</v>
      </c>
      <c r="D20" s="6" t="s">
        <v>40</v>
      </c>
      <c r="E20" s="6">
        <v>96</v>
      </c>
      <c r="F20" s="6">
        <v>95.7</v>
      </c>
      <c r="G20" s="6">
        <v>96.88</v>
      </c>
      <c r="H20" s="6">
        <v>5</v>
      </c>
      <c r="I20" s="10">
        <f t="shared" si="0"/>
        <v>4.844</v>
      </c>
      <c r="J20" s="16" t="s">
        <v>82</v>
      </c>
    </row>
    <row r="21" s="1" customFormat="1" ht="23" customHeight="1" spans="1:10">
      <c r="A21" s="6"/>
      <c r="B21" s="16" t="s">
        <v>83</v>
      </c>
      <c r="C21" s="6" t="s">
        <v>58</v>
      </c>
      <c r="D21" s="6" t="s">
        <v>58</v>
      </c>
      <c r="E21" s="6" t="s">
        <v>84</v>
      </c>
      <c r="F21" s="6" t="s">
        <v>84</v>
      </c>
      <c r="G21" s="6">
        <v>100</v>
      </c>
      <c r="H21" s="6">
        <v>10</v>
      </c>
      <c r="I21" s="6">
        <f t="shared" si="0"/>
        <v>10</v>
      </c>
      <c r="J21" s="6"/>
    </row>
    <row r="22" s="1" customFormat="1" ht="26.1" customHeight="1" spans="1:10">
      <c r="A22" s="6"/>
      <c r="B22" s="16" t="s">
        <v>85</v>
      </c>
      <c r="C22" s="6" t="s">
        <v>58</v>
      </c>
      <c r="D22" s="6" t="s">
        <v>58</v>
      </c>
      <c r="E22" s="6" t="s">
        <v>86</v>
      </c>
      <c r="F22" s="6" t="s">
        <v>86</v>
      </c>
      <c r="G22" s="6">
        <v>100</v>
      </c>
      <c r="H22" s="6">
        <v>10</v>
      </c>
      <c r="I22" s="6">
        <f t="shared" si="0"/>
        <v>10</v>
      </c>
      <c r="J22" s="6"/>
    </row>
    <row r="23" s="1" customFormat="1" ht="28.5" spans="1:10">
      <c r="A23" s="6"/>
      <c r="B23" s="16" t="s">
        <v>87</v>
      </c>
      <c r="C23" s="6" t="s">
        <v>58</v>
      </c>
      <c r="D23" s="6" t="s">
        <v>58</v>
      </c>
      <c r="E23" s="6" t="s">
        <v>76</v>
      </c>
      <c r="F23" s="6" t="s">
        <v>76</v>
      </c>
      <c r="G23" s="6">
        <v>100</v>
      </c>
      <c r="H23" s="6">
        <v>5</v>
      </c>
      <c r="I23" s="6">
        <f t="shared" si="0"/>
        <v>5</v>
      </c>
      <c r="J23" s="6"/>
    </row>
    <row r="24" s="1" customFormat="1" ht="26.1" customHeight="1" spans="1:10">
      <c r="A24" s="6"/>
      <c r="B24" s="6" t="s">
        <v>88</v>
      </c>
      <c r="C24" s="6" t="s">
        <v>55</v>
      </c>
      <c r="D24" s="6" t="s">
        <v>40</v>
      </c>
      <c r="E24" s="6">
        <v>80</v>
      </c>
      <c r="F24" s="6">
        <v>94</v>
      </c>
      <c r="G24" s="6">
        <v>100</v>
      </c>
      <c r="H24" s="6">
        <v>10</v>
      </c>
      <c r="I24" s="6">
        <f t="shared" si="0"/>
        <v>10</v>
      </c>
      <c r="J24" s="6"/>
    </row>
    <row r="25" s="1" customFormat="1" ht="26.1" customHeight="1" spans="1:10">
      <c r="A25" s="17" t="s">
        <v>61</v>
      </c>
      <c r="B25" s="18"/>
      <c r="C25" s="18"/>
      <c r="D25" s="8"/>
      <c r="E25" s="18"/>
      <c r="F25" s="18"/>
      <c r="G25" s="18"/>
      <c r="H25" s="18"/>
      <c r="I25" s="18"/>
      <c r="J25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5:J25"/>
    <mergeCell ref="A5:A6"/>
    <mergeCell ref="A7:A8"/>
    <mergeCell ref="A9:A24"/>
  </mergeCells>
  <pageMargins left="0.7" right="0.7" top="0.75" bottom="0.75" header="0.3" footer="0.3"/>
  <pageSetup paperSize="9" scale="5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selection activeCell="H3" sqref="H3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4.4416666666667" customWidth="1"/>
    <col min="6" max="6" width="13.775" customWidth="1"/>
    <col min="7" max="7" width="11.5583333333333" customWidth="1"/>
    <col min="8" max="8" width="11.1083333333333" customWidth="1"/>
    <col min="9" max="9" width="11" customWidth="1"/>
    <col min="10" max="10" width="27.2166666666667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9" customFormat="1" ht="26.1" customHeight="1" spans="1:10">
      <c r="A3" s="6" t="s">
        <v>2</v>
      </c>
      <c r="B3" s="7" t="s">
        <v>89</v>
      </c>
      <c r="C3" s="8"/>
      <c r="D3" s="8"/>
      <c r="E3" s="8"/>
      <c r="F3" s="9"/>
      <c r="G3" s="6" t="s">
        <v>4</v>
      </c>
      <c r="H3" s="10">
        <f>SUM(I10:I22)+J6</f>
        <v>97.75</v>
      </c>
      <c r="I3" s="6" t="s">
        <v>5</v>
      </c>
      <c r="J3" s="6" t="s">
        <v>6</v>
      </c>
    </row>
    <row r="4" s="19" customFormat="1" ht="26.1" customHeight="1" spans="1:10">
      <c r="A4" s="6" t="s">
        <v>7</v>
      </c>
      <c r="B4" s="11" t="s">
        <v>8</v>
      </c>
      <c r="C4" s="11"/>
      <c r="D4" s="6" t="s">
        <v>9</v>
      </c>
      <c r="E4" s="6" t="s">
        <v>8</v>
      </c>
      <c r="F4" s="6"/>
      <c r="G4" s="6" t="s">
        <v>10</v>
      </c>
      <c r="H4" s="6" t="s">
        <v>90</v>
      </c>
      <c r="I4" s="6" t="s">
        <v>12</v>
      </c>
      <c r="J4" s="6">
        <v>15023121392</v>
      </c>
    </row>
    <row r="5" s="19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9" customFormat="1" ht="26.1" customHeight="1" spans="1:10">
      <c r="A6" s="13"/>
      <c r="B6" s="7">
        <v>15311262.78</v>
      </c>
      <c r="C6" s="9"/>
      <c r="D6" s="7">
        <v>15093777.53</v>
      </c>
      <c r="E6" s="9"/>
      <c r="F6" s="7">
        <v>15093777.53</v>
      </c>
      <c r="G6" s="9"/>
      <c r="H6" s="22">
        <f>F6/D6*100</f>
        <v>100</v>
      </c>
      <c r="I6" s="19">
        <v>10</v>
      </c>
      <c r="J6" s="22">
        <f>H6*0.1</f>
        <v>10</v>
      </c>
    </row>
    <row r="7" s="19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9" customFormat="1" ht="145.2" customHeight="1" spans="1:10">
      <c r="A8" s="6"/>
      <c r="B8" s="50" t="s">
        <v>91</v>
      </c>
      <c r="C8" s="50"/>
      <c r="D8" s="50"/>
      <c r="E8" s="50"/>
      <c r="F8" s="50" t="s">
        <v>92</v>
      </c>
      <c r="G8" s="50"/>
      <c r="H8" s="50"/>
      <c r="I8" s="50"/>
      <c r="J8" s="50"/>
    </row>
    <row r="9" s="19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9" customFormat="1" ht="28.5" spans="1:10">
      <c r="A10" s="6"/>
      <c r="B10" s="51" t="s">
        <v>93</v>
      </c>
      <c r="C10" s="34" t="s">
        <v>39</v>
      </c>
      <c r="D10" s="34" t="s">
        <v>37</v>
      </c>
      <c r="E10" s="34">
        <v>280</v>
      </c>
      <c r="F10" s="34">
        <v>280</v>
      </c>
      <c r="G10" s="6">
        <v>100</v>
      </c>
      <c r="H10" s="6">
        <v>5</v>
      </c>
      <c r="I10" s="6">
        <f>G10*H10*0.01</f>
        <v>5</v>
      </c>
      <c r="J10" s="6"/>
    </row>
    <row r="11" s="19" customFormat="1" ht="26.1" customHeight="1" spans="1:10">
      <c r="A11" s="6"/>
      <c r="B11" s="51" t="s">
        <v>94</v>
      </c>
      <c r="C11" s="34" t="s">
        <v>39</v>
      </c>
      <c r="D11" s="34" t="s">
        <v>37</v>
      </c>
      <c r="E11" s="34">
        <v>100</v>
      </c>
      <c r="F11" s="34">
        <v>100</v>
      </c>
      <c r="G11" s="6">
        <v>100</v>
      </c>
      <c r="H11" s="6">
        <v>5</v>
      </c>
      <c r="I11" s="6">
        <f t="shared" ref="I11:I22" si="0">G11*H11*0.01</f>
        <v>5</v>
      </c>
      <c r="J11" s="6"/>
    </row>
    <row r="12" s="19" customFormat="1" ht="22.8" customHeight="1" spans="1:10">
      <c r="A12" s="6"/>
      <c r="B12" s="51" t="s">
        <v>95</v>
      </c>
      <c r="C12" s="34" t="s">
        <v>96</v>
      </c>
      <c r="D12" s="34" t="s">
        <v>37</v>
      </c>
      <c r="E12" s="34">
        <v>91</v>
      </c>
      <c r="F12" s="34">
        <v>91</v>
      </c>
      <c r="G12" s="6">
        <v>100</v>
      </c>
      <c r="H12" s="6">
        <v>5</v>
      </c>
      <c r="I12" s="6">
        <f t="shared" si="0"/>
        <v>5</v>
      </c>
      <c r="J12" s="6"/>
    </row>
    <row r="13" s="19" customFormat="1" ht="67" customHeight="1" spans="1:10">
      <c r="A13" s="6"/>
      <c r="B13" s="52" t="s">
        <v>97</v>
      </c>
      <c r="C13" s="34" t="s">
        <v>98</v>
      </c>
      <c r="D13" s="34" t="s">
        <v>37</v>
      </c>
      <c r="E13" s="34">
        <v>4000</v>
      </c>
      <c r="F13" s="34">
        <v>3012</v>
      </c>
      <c r="G13" s="6">
        <v>75</v>
      </c>
      <c r="H13" s="6">
        <v>5</v>
      </c>
      <c r="I13" s="6">
        <f t="shared" si="0"/>
        <v>3.75</v>
      </c>
      <c r="J13" s="16" t="s">
        <v>99</v>
      </c>
    </row>
    <row r="14" s="19" customFormat="1" ht="26.1" customHeight="1" spans="1:10">
      <c r="A14" s="6"/>
      <c r="B14" s="53" t="s">
        <v>100</v>
      </c>
      <c r="C14" s="34" t="s">
        <v>53</v>
      </c>
      <c r="D14" s="34" t="s">
        <v>37</v>
      </c>
      <c r="E14" s="34">
        <v>10</v>
      </c>
      <c r="F14" s="34">
        <v>10</v>
      </c>
      <c r="G14" s="6">
        <v>100</v>
      </c>
      <c r="H14" s="6">
        <v>5</v>
      </c>
      <c r="I14" s="6">
        <f t="shared" si="0"/>
        <v>5</v>
      </c>
      <c r="J14" s="6"/>
    </row>
    <row r="15" s="19" customFormat="1" ht="26.1" customHeight="1" spans="1:10">
      <c r="A15" s="6"/>
      <c r="B15" s="52" t="s">
        <v>101</v>
      </c>
      <c r="C15" s="34" t="s">
        <v>96</v>
      </c>
      <c r="D15" s="34" t="s">
        <v>37</v>
      </c>
      <c r="E15" s="34">
        <v>10</v>
      </c>
      <c r="F15" s="34">
        <v>10</v>
      </c>
      <c r="G15" s="6">
        <v>100</v>
      </c>
      <c r="H15" s="6">
        <v>5</v>
      </c>
      <c r="I15" s="6">
        <f t="shared" si="0"/>
        <v>5</v>
      </c>
      <c r="J15" s="6"/>
    </row>
    <row r="16" s="19" customFormat="1" ht="26.1" customHeight="1" spans="1:10">
      <c r="A16" s="6"/>
      <c r="B16" s="52" t="s">
        <v>102</v>
      </c>
      <c r="C16" s="54" t="s">
        <v>55</v>
      </c>
      <c r="D16" s="54" t="s">
        <v>37</v>
      </c>
      <c r="E16" s="34">
        <v>100</v>
      </c>
      <c r="F16" s="6">
        <v>100</v>
      </c>
      <c r="G16" s="6">
        <v>100</v>
      </c>
      <c r="H16" s="6">
        <v>10</v>
      </c>
      <c r="I16" s="6">
        <f t="shared" si="0"/>
        <v>10</v>
      </c>
      <c r="J16" s="6"/>
    </row>
    <row r="17" s="19" customFormat="1" ht="26.1" customHeight="1" spans="1:10">
      <c r="A17" s="6"/>
      <c r="B17" s="55" t="s">
        <v>103</v>
      </c>
      <c r="C17" s="11" t="s">
        <v>55</v>
      </c>
      <c r="D17" s="11" t="s">
        <v>40</v>
      </c>
      <c r="E17" s="56">
        <v>96</v>
      </c>
      <c r="F17" s="6">
        <v>100</v>
      </c>
      <c r="G17" s="6">
        <v>100</v>
      </c>
      <c r="H17" s="6">
        <v>10</v>
      </c>
      <c r="I17" s="6">
        <f t="shared" si="0"/>
        <v>10</v>
      </c>
      <c r="J17" s="6"/>
    </row>
    <row r="18" s="19" customFormat="1" ht="28.5" spans="1:10">
      <c r="A18" s="6"/>
      <c r="B18" s="51" t="s">
        <v>104</v>
      </c>
      <c r="C18" s="57" t="s">
        <v>58</v>
      </c>
      <c r="D18" s="57" t="s">
        <v>58</v>
      </c>
      <c r="E18" s="34" t="s">
        <v>105</v>
      </c>
      <c r="F18" s="34" t="s">
        <v>105</v>
      </c>
      <c r="G18" s="6">
        <v>100</v>
      </c>
      <c r="H18" s="6">
        <v>5</v>
      </c>
      <c r="I18" s="6">
        <f t="shared" si="0"/>
        <v>5</v>
      </c>
      <c r="J18" s="6"/>
    </row>
    <row r="19" s="19" customFormat="1" ht="71.25" spans="1:10">
      <c r="A19" s="6"/>
      <c r="B19" s="52" t="s">
        <v>106</v>
      </c>
      <c r="C19" s="34" t="s">
        <v>55</v>
      </c>
      <c r="D19" s="34" t="s">
        <v>40</v>
      </c>
      <c r="E19" s="34">
        <v>20</v>
      </c>
      <c r="F19" s="34">
        <v>19.6</v>
      </c>
      <c r="G19" s="6">
        <v>80</v>
      </c>
      <c r="H19" s="6">
        <v>5</v>
      </c>
      <c r="I19" s="6">
        <f t="shared" si="0"/>
        <v>4</v>
      </c>
      <c r="J19" s="16" t="s">
        <v>107</v>
      </c>
    </row>
    <row r="20" s="19" customFormat="1" ht="24" customHeight="1" spans="1:10">
      <c r="A20" s="6"/>
      <c r="B20" s="51" t="s">
        <v>57</v>
      </c>
      <c r="C20" s="34" t="s">
        <v>58</v>
      </c>
      <c r="D20" s="34" t="s">
        <v>58</v>
      </c>
      <c r="E20" s="34" t="s">
        <v>105</v>
      </c>
      <c r="F20" s="34" t="s">
        <v>105</v>
      </c>
      <c r="G20" s="6">
        <v>100</v>
      </c>
      <c r="H20" s="6">
        <v>10</v>
      </c>
      <c r="I20" s="6">
        <f t="shared" si="0"/>
        <v>10</v>
      </c>
      <c r="J20" s="6"/>
    </row>
    <row r="21" s="19" customFormat="1" ht="26.1" customHeight="1" spans="1:10">
      <c r="A21" s="6"/>
      <c r="B21" s="52" t="s">
        <v>108</v>
      </c>
      <c r="C21" s="34" t="s">
        <v>58</v>
      </c>
      <c r="D21" s="34" t="s">
        <v>58</v>
      </c>
      <c r="E21" s="34" t="s">
        <v>84</v>
      </c>
      <c r="F21" s="58" t="s">
        <v>84</v>
      </c>
      <c r="G21" s="6">
        <v>100</v>
      </c>
      <c r="H21" s="6">
        <v>10</v>
      </c>
      <c r="I21" s="6">
        <f t="shared" si="0"/>
        <v>10</v>
      </c>
      <c r="J21" s="6"/>
    </row>
    <row r="22" s="19" customFormat="1" ht="26.1" customHeight="1" spans="1:10">
      <c r="A22" s="6"/>
      <c r="B22" s="52" t="s">
        <v>109</v>
      </c>
      <c r="C22" s="34" t="s">
        <v>55</v>
      </c>
      <c r="D22" s="34" t="s">
        <v>40</v>
      </c>
      <c r="E22" s="34">
        <v>90</v>
      </c>
      <c r="F22" s="6">
        <v>97</v>
      </c>
      <c r="G22" s="6">
        <v>100</v>
      </c>
      <c r="H22" s="6">
        <v>10</v>
      </c>
      <c r="I22" s="6">
        <f t="shared" si="0"/>
        <v>10</v>
      </c>
      <c r="J22" s="6"/>
    </row>
    <row r="23" s="19" customFormat="1" ht="26.1" customHeight="1" spans="1:10">
      <c r="A23" s="17" t="s">
        <v>61</v>
      </c>
      <c r="B23" s="18"/>
      <c r="C23" s="18"/>
      <c r="D23" s="18"/>
      <c r="E23" s="18"/>
      <c r="F23" s="18"/>
      <c r="G23" s="18"/>
      <c r="H23" s="18"/>
      <c r="I23" s="18"/>
      <c r="J23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3:J23"/>
    <mergeCell ref="A5:A6"/>
    <mergeCell ref="A7:A8"/>
    <mergeCell ref="A9:A22"/>
  </mergeCells>
  <pageMargins left="0.7" right="0.7" top="0.75" bottom="0.75" header="0.3" footer="0.3"/>
  <pageSetup paperSize="9" scale="6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selection activeCell="I10" sqref="I10:I19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3" customWidth="1"/>
    <col min="6" max="6" width="13.8833333333333" customWidth="1"/>
    <col min="7" max="8" width="11.2166666666667" customWidth="1"/>
    <col min="9" max="9" width="10.4416666666667" customWidth="1"/>
    <col min="10" max="10" width="29.5583333333333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3" customFormat="1" ht="26.1" customHeight="1" spans="1:10">
      <c r="A3" s="6" t="s">
        <v>2</v>
      </c>
      <c r="B3" s="7" t="s">
        <v>110</v>
      </c>
      <c r="C3" s="8"/>
      <c r="D3" s="8"/>
      <c r="E3" s="8"/>
      <c r="F3" s="9"/>
      <c r="G3" s="6" t="s">
        <v>4</v>
      </c>
      <c r="H3" s="6">
        <f>SUM(I10:I19)+J6</f>
        <v>98</v>
      </c>
      <c r="I3" s="6" t="s">
        <v>5</v>
      </c>
      <c r="J3" s="6" t="s">
        <v>6</v>
      </c>
    </row>
    <row r="4" s="33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63</v>
      </c>
      <c r="I4" s="6" t="s">
        <v>12</v>
      </c>
      <c r="J4" s="6">
        <v>13996020499</v>
      </c>
    </row>
    <row r="5" s="33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33" customFormat="1" ht="26.1" customHeight="1" spans="1:10">
      <c r="A6" s="13"/>
      <c r="B6" s="7">
        <v>784134</v>
      </c>
      <c r="C6" s="9"/>
      <c r="D6" s="7"/>
      <c r="E6" s="9"/>
      <c r="F6" s="7">
        <v>784134</v>
      </c>
      <c r="G6" s="9"/>
      <c r="H6" s="6">
        <f>F6/B6*100</f>
        <v>100</v>
      </c>
      <c r="I6" s="19">
        <v>10</v>
      </c>
      <c r="J6" s="6">
        <f>H6*0.1</f>
        <v>10</v>
      </c>
    </row>
    <row r="7" s="33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33" customFormat="1" ht="75" customHeight="1" spans="1:10">
      <c r="A8" s="6"/>
      <c r="B8" s="50" t="s">
        <v>111</v>
      </c>
      <c r="C8" s="50"/>
      <c r="D8" s="50"/>
      <c r="E8" s="50"/>
      <c r="F8" s="50" t="s">
        <v>112</v>
      </c>
      <c r="G8" s="50"/>
      <c r="H8" s="50"/>
      <c r="I8" s="50"/>
      <c r="J8" s="50"/>
    </row>
    <row r="9" s="33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33" customFormat="1" ht="26.1" customHeight="1" spans="1:10">
      <c r="A10" s="6"/>
      <c r="B10" s="34" t="s">
        <v>113</v>
      </c>
      <c r="C10" s="34" t="s">
        <v>96</v>
      </c>
      <c r="D10" s="34" t="s">
        <v>37</v>
      </c>
      <c r="E10" s="34">
        <v>14</v>
      </c>
      <c r="F10" s="34">
        <v>14</v>
      </c>
      <c r="G10" s="6">
        <v>100</v>
      </c>
      <c r="H10" s="6">
        <v>5</v>
      </c>
      <c r="I10" s="6">
        <f>G10*H10*0.01</f>
        <v>5</v>
      </c>
      <c r="J10" s="6"/>
    </row>
    <row r="11" s="33" customFormat="1" ht="26.1" customHeight="1" spans="1:10">
      <c r="A11" s="6"/>
      <c r="B11" s="34" t="s">
        <v>114</v>
      </c>
      <c r="C11" s="34" t="s">
        <v>36</v>
      </c>
      <c r="D11" s="34" t="s">
        <v>37</v>
      </c>
      <c r="E11" s="34">
        <v>1</v>
      </c>
      <c r="F11" s="34">
        <v>1</v>
      </c>
      <c r="G11" s="6">
        <v>100</v>
      </c>
      <c r="H11" s="6">
        <v>5</v>
      </c>
      <c r="I11" s="6">
        <f>G11*H11*0.01</f>
        <v>5</v>
      </c>
      <c r="J11" s="6"/>
    </row>
    <row r="12" s="33" customFormat="1" ht="26.1" customHeight="1" spans="1:10">
      <c r="A12" s="6"/>
      <c r="B12" s="34" t="s">
        <v>115</v>
      </c>
      <c r="C12" s="34" t="s">
        <v>55</v>
      </c>
      <c r="D12" s="34" t="s">
        <v>37</v>
      </c>
      <c r="E12" s="34">
        <v>100</v>
      </c>
      <c r="F12" s="34">
        <v>100</v>
      </c>
      <c r="G12" s="6">
        <v>100</v>
      </c>
      <c r="H12" s="6">
        <v>10</v>
      </c>
      <c r="I12" s="6">
        <f t="shared" ref="I12:I19" si="0">G12*H12*0.01</f>
        <v>10</v>
      </c>
      <c r="J12" s="6"/>
    </row>
    <row r="13" s="33" customFormat="1" ht="26.1" customHeight="1" spans="1:10">
      <c r="A13" s="6"/>
      <c r="B13" s="34" t="s">
        <v>116</v>
      </c>
      <c r="C13" s="34" t="s">
        <v>58</v>
      </c>
      <c r="D13" s="34" t="s">
        <v>58</v>
      </c>
      <c r="E13" s="34" t="s">
        <v>117</v>
      </c>
      <c r="F13" s="34" t="s">
        <v>117</v>
      </c>
      <c r="G13" s="6">
        <v>100</v>
      </c>
      <c r="H13" s="6">
        <v>10</v>
      </c>
      <c r="I13" s="6">
        <f t="shared" si="0"/>
        <v>10</v>
      </c>
      <c r="J13" s="6"/>
    </row>
    <row r="14" s="33" customFormat="1" ht="26.1" customHeight="1" spans="1:10">
      <c r="A14" s="6"/>
      <c r="B14" s="34" t="s">
        <v>118</v>
      </c>
      <c r="C14" s="34" t="s">
        <v>119</v>
      </c>
      <c r="D14" s="34" t="s">
        <v>48</v>
      </c>
      <c r="E14" s="34">
        <v>1</v>
      </c>
      <c r="F14" s="34">
        <v>1</v>
      </c>
      <c r="G14" s="6">
        <v>100</v>
      </c>
      <c r="H14" s="6">
        <v>10</v>
      </c>
      <c r="I14" s="6">
        <f t="shared" si="0"/>
        <v>10</v>
      </c>
      <c r="J14" s="6"/>
    </row>
    <row r="15" s="33" customFormat="1" ht="26.1" customHeight="1" spans="1:10">
      <c r="A15" s="6"/>
      <c r="B15" s="34" t="s">
        <v>80</v>
      </c>
      <c r="C15" s="34" t="s">
        <v>51</v>
      </c>
      <c r="D15" s="34" t="s">
        <v>48</v>
      </c>
      <c r="E15" s="7">
        <v>784134</v>
      </c>
      <c r="F15" s="7">
        <v>784134</v>
      </c>
      <c r="G15" s="6">
        <v>100</v>
      </c>
      <c r="H15" s="6">
        <v>10</v>
      </c>
      <c r="I15" s="6">
        <f t="shared" si="0"/>
        <v>10</v>
      </c>
      <c r="J15" s="6"/>
    </row>
    <row r="16" s="33" customFormat="1" ht="71.25" spans="1:10">
      <c r="A16" s="6"/>
      <c r="B16" s="34" t="s">
        <v>120</v>
      </c>
      <c r="C16" s="34" t="s">
        <v>55</v>
      </c>
      <c r="D16" s="34" t="s">
        <v>40</v>
      </c>
      <c r="E16" s="34">
        <v>20</v>
      </c>
      <c r="F16" s="34">
        <v>19.6</v>
      </c>
      <c r="G16" s="6">
        <v>80</v>
      </c>
      <c r="H16" s="6">
        <v>10</v>
      </c>
      <c r="I16" s="6">
        <f t="shared" si="0"/>
        <v>8</v>
      </c>
      <c r="J16" s="16" t="s">
        <v>121</v>
      </c>
    </row>
    <row r="17" s="33" customFormat="1" ht="26.1" customHeight="1" spans="1:10">
      <c r="A17" s="6"/>
      <c r="B17" s="34" t="s">
        <v>122</v>
      </c>
      <c r="C17" s="34" t="s">
        <v>58</v>
      </c>
      <c r="D17" s="34" t="s">
        <v>58</v>
      </c>
      <c r="E17" s="34" t="s">
        <v>105</v>
      </c>
      <c r="F17" s="34" t="s">
        <v>105</v>
      </c>
      <c r="G17" s="6">
        <v>100</v>
      </c>
      <c r="H17" s="6">
        <v>10</v>
      </c>
      <c r="I17" s="6">
        <f t="shared" si="0"/>
        <v>10</v>
      </c>
      <c r="J17" s="6"/>
    </row>
    <row r="18" s="33" customFormat="1" ht="26.1" customHeight="1" spans="1:10">
      <c r="A18" s="6"/>
      <c r="B18" s="34" t="s">
        <v>123</v>
      </c>
      <c r="C18" s="34" t="s">
        <v>58</v>
      </c>
      <c r="D18" s="34" t="s">
        <v>58</v>
      </c>
      <c r="E18" s="34" t="s">
        <v>84</v>
      </c>
      <c r="F18" s="34" t="s">
        <v>84</v>
      </c>
      <c r="G18" s="6">
        <v>100</v>
      </c>
      <c r="H18" s="6">
        <v>10</v>
      </c>
      <c r="I18" s="6">
        <f t="shared" si="0"/>
        <v>10</v>
      </c>
      <c r="J18" s="6"/>
    </row>
    <row r="19" s="33" customFormat="1" ht="26.1" customHeight="1" spans="1:10">
      <c r="A19" s="6"/>
      <c r="B19" s="34" t="s">
        <v>124</v>
      </c>
      <c r="C19" s="34" t="s">
        <v>55</v>
      </c>
      <c r="D19" s="34" t="s">
        <v>40</v>
      </c>
      <c r="E19" s="34">
        <v>90</v>
      </c>
      <c r="F19" s="6">
        <v>98</v>
      </c>
      <c r="G19" s="6">
        <v>100</v>
      </c>
      <c r="H19" s="6">
        <v>10</v>
      </c>
      <c r="I19" s="6">
        <f t="shared" si="0"/>
        <v>10</v>
      </c>
      <c r="J19" s="6"/>
    </row>
    <row r="20" s="33" customFormat="1" ht="26.1" customHeight="1" spans="1:10">
      <c r="A20" s="17" t="s">
        <v>61</v>
      </c>
      <c r="B20" s="18"/>
      <c r="C20" s="18"/>
      <c r="D20" s="18"/>
      <c r="E20" s="18"/>
      <c r="F20" s="18"/>
      <c r="G20" s="18"/>
      <c r="H20" s="18"/>
      <c r="I20" s="18"/>
      <c r="J20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0:J20"/>
    <mergeCell ref="A5:A6"/>
    <mergeCell ref="A7:A8"/>
    <mergeCell ref="A9:A19"/>
  </mergeCells>
  <pageMargins left="0.7" right="0.7" top="0.75" bottom="0.75" header="0.3" footer="0.3"/>
  <pageSetup paperSize="9" scale="7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selection activeCell="H3" sqref="H3"/>
    </sheetView>
  </sheetViews>
  <sheetFormatPr defaultColWidth="9" defaultRowHeight="13.5"/>
  <cols>
    <col min="1" max="1" width="12.6666666666667" customWidth="1"/>
    <col min="2" max="2" width="24.6666666666667" style="47" customWidth="1"/>
    <col min="3" max="3" width="10.4416666666667" customWidth="1"/>
    <col min="4" max="4" width="10.4416666666667" style="2" customWidth="1"/>
    <col min="5" max="5" width="15.3333333333333" customWidth="1"/>
    <col min="6" max="6" width="14.8833333333333" customWidth="1"/>
    <col min="7" max="7" width="11.3333333333333" customWidth="1"/>
    <col min="8" max="8" width="10.2166666666667" customWidth="1"/>
    <col min="9" max="9" width="10.3333333333333" customWidth="1"/>
    <col min="10" max="10" width="29.775" customWidth="1"/>
  </cols>
  <sheetData>
    <row r="1" ht="20.25" spans="1:10">
      <c r="A1" s="3" t="s">
        <v>0</v>
      </c>
      <c r="B1" s="48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3" customFormat="1" ht="26.1" customHeight="1" spans="1:10">
      <c r="A3" s="6" t="s">
        <v>2</v>
      </c>
      <c r="B3" s="7" t="s">
        <v>125</v>
      </c>
      <c r="C3" s="8"/>
      <c r="D3" s="8"/>
      <c r="E3" s="8"/>
      <c r="F3" s="9"/>
      <c r="G3" s="6" t="s">
        <v>4</v>
      </c>
      <c r="H3" s="10">
        <f>SUM(I10:I23)+J6</f>
        <v>100</v>
      </c>
      <c r="I3" s="6" t="s">
        <v>5</v>
      </c>
      <c r="J3" s="6" t="s">
        <v>6</v>
      </c>
    </row>
    <row r="4" s="33" customFormat="1" ht="26.1" customHeight="1" spans="1:10">
      <c r="A4" s="6" t="s">
        <v>7</v>
      </c>
      <c r="B4" s="6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126</v>
      </c>
      <c r="I4" s="6" t="s">
        <v>12</v>
      </c>
      <c r="J4" s="6">
        <v>15923158246</v>
      </c>
    </row>
    <row r="5" s="33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33" customFormat="1" ht="26.1" customHeight="1" spans="1:10">
      <c r="A6" s="13"/>
      <c r="B6" s="7">
        <v>22192572.83</v>
      </c>
      <c r="C6" s="9"/>
      <c r="D6" s="7"/>
      <c r="E6" s="9"/>
      <c r="F6" s="7">
        <v>22192572.83</v>
      </c>
      <c r="G6" s="9"/>
      <c r="H6" s="6">
        <f>F6/B6*100</f>
        <v>100</v>
      </c>
      <c r="I6" s="19">
        <v>10</v>
      </c>
      <c r="J6" s="6">
        <f>H6*0.1</f>
        <v>10</v>
      </c>
    </row>
    <row r="7" s="33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33" customFormat="1" ht="158.4" customHeight="1" spans="1:10">
      <c r="A8" s="6"/>
      <c r="B8" s="16" t="s">
        <v>127</v>
      </c>
      <c r="C8" s="16"/>
      <c r="D8" s="16"/>
      <c r="E8" s="16"/>
      <c r="F8" s="16" t="s">
        <v>128</v>
      </c>
      <c r="G8" s="16"/>
      <c r="H8" s="16"/>
      <c r="I8" s="16"/>
      <c r="J8" s="16"/>
    </row>
    <row r="9" s="33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33" customFormat="1" ht="28.5" spans="1:10">
      <c r="A10" s="6"/>
      <c r="B10" s="37" t="s">
        <v>129</v>
      </c>
      <c r="C10" s="34" t="s">
        <v>36</v>
      </c>
      <c r="D10" s="34" t="s">
        <v>40</v>
      </c>
      <c r="E10" s="34">
        <v>6</v>
      </c>
      <c r="F10" s="34">
        <v>6</v>
      </c>
      <c r="G10" s="6">
        <v>100</v>
      </c>
      <c r="H10" s="6">
        <v>5</v>
      </c>
      <c r="I10" s="6">
        <f>G10*H10*0.01</f>
        <v>5</v>
      </c>
      <c r="J10" s="6"/>
    </row>
    <row r="11" s="33" customFormat="1" ht="14.25" spans="1:10">
      <c r="A11" s="6"/>
      <c r="B11" s="37" t="s">
        <v>130</v>
      </c>
      <c r="C11" s="34" t="s">
        <v>96</v>
      </c>
      <c r="D11" s="34" t="s">
        <v>37</v>
      </c>
      <c r="E11" s="34">
        <v>1</v>
      </c>
      <c r="F11" s="34">
        <v>1</v>
      </c>
      <c r="G11" s="6">
        <v>100</v>
      </c>
      <c r="H11" s="6">
        <v>5</v>
      </c>
      <c r="I11" s="6">
        <f t="shared" ref="I11:I23" si="0">G11*H11*0.01</f>
        <v>5</v>
      </c>
      <c r="J11" s="6"/>
    </row>
    <row r="12" s="33" customFormat="1" ht="28.5" spans="1:10">
      <c r="A12" s="6"/>
      <c r="B12" s="37" t="s">
        <v>131</v>
      </c>
      <c r="C12" s="34" t="s">
        <v>36</v>
      </c>
      <c r="D12" s="34" t="s">
        <v>37</v>
      </c>
      <c r="E12" s="34">
        <v>1</v>
      </c>
      <c r="F12" s="34">
        <v>1</v>
      </c>
      <c r="G12" s="6">
        <v>100</v>
      </c>
      <c r="H12" s="6">
        <v>5</v>
      </c>
      <c r="I12" s="6">
        <f t="shared" si="0"/>
        <v>5</v>
      </c>
      <c r="J12" s="6"/>
    </row>
    <row r="13" s="33" customFormat="1" ht="28.5" spans="1:10">
      <c r="A13" s="6"/>
      <c r="B13" s="37" t="s">
        <v>132</v>
      </c>
      <c r="C13" s="34" t="s">
        <v>36</v>
      </c>
      <c r="D13" s="34" t="s">
        <v>37</v>
      </c>
      <c r="E13" s="34">
        <v>15</v>
      </c>
      <c r="F13" s="34">
        <v>15</v>
      </c>
      <c r="G13" s="6">
        <v>100</v>
      </c>
      <c r="H13" s="6">
        <v>5</v>
      </c>
      <c r="I13" s="6">
        <f t="shared" si="0"/>
        <v>5</v>
      </c>
      <c r="J13" s="6"/>
    </row>
    <row r="14" s="33" customFormat="1" ht="26.1" customHeight="1" spans="1:10">
      <c r="A14" s="6"/>
      <c r="B14" s="37" t="s">
        <v>133</v>
      </c>
      <c r="C14" s="34" t="s">
        <v>134</v>
      </c>
      <c r="D14" s="34" t="s">
        <v>37</v>
      </c>
      <c r="E14" s="34">
        <v>540</v>
      </c>
      <c r="F14" s="34">
        <v>540</v>
      </c>
      <c r="G14" s="6">
        <v>100</v>
      </c>
      <c r="H14" s="6">
        <v>5</v>
      </c>
      <c r="I14" s="6">
        <f t="shared" si="0"/>
        <v>5</v>
      </c>
      <c r="J14" s="6"/>
    </row>
    <row r="15" s="33" customFormat="1" ht="26.1" customHeight="1" spans="1:10">
      <c r="A15" s="6"/>
      <c r="B15" s="37" t="s">
        <v>135</v>
      </c>
      <c r="C15" s="34" t="s">
        <v>36</v>
      </c>
      <c r="D15" s="34" t="s">
        <v>37</v>
      </c>
      <c r="E15" s="34">
        <v>3</v>
      </c>
      <c r="F15" s="34">
        <v>3</v>
      </c>
      <c r="G15" s="6">
        <v>100</v>
      </c>
      <c r="H15" s="6">
        <v>5</v>
      </c>
      <c r="I15" s="6">
        <f t="shared" si="0"/>
        <v>5</v>
      </c>
      <c r="J15" s="6"/>
    </row>
    <row r="16" s="33" customFormat="1" ht="28.5" spans="1:10">
      <c r="A16" s="6"/>
      <c r="B16" s="37" t="s">
        <v>136</v>
      </c>
      <c r="C16" s="34" t="s">
        <v>96</v>
      </c>
      <c r="D16" s="34" t="s">
        <v>37</v>
      </c>
      <c r="E16" s="34">
        <v>1</v>
      </c>
      <c r="F16" s="34">
        <v>1</v>
      </c>
      <c r="G16" s="6">
        <v>100</v>
      </c>
      <c r="H16" s="6">
        <v>5</v>
      </c>
      <c r="I16" s="6">
        <f t="shared" si="0"/>
        <v>5</v>
      </c>
      <c r="J16" s="6"/>
    </row>
    <row r="17" s="33" customFormat="1" ht="26.1" customHeight="1" spans="1:10">
      <c r="A17" s="6"/>
      <c r="B17" s="37" t="s">
        <v>137</v>
      </c>
      <c r="C17" s="34" t="s">
        <v>58</v>
      </c>
      <c r="D17" s="34" t="s">
        <v>58</v>
      </c>
      <c r="E17" s="34" t="s">
        <v>138</v>
      </c>
      <c r="F17" s="34" t="s">
        <v>138</v>
      </c>
      <c r="G17" s="6">
        <v>100</v>
      </c>
      <c r="H17" s="6">
        <v>5</v>
      </c>
      <c r="I17" s="6">
        <f t="shared" si="0"/>
        <v>5</v>
      </c>
      <c r="J17" s="6"/>
    </row>
    <row r="18" s="33" customFormat="1" ht="28.5" spans="1:10">
      <c r="A18" s="6"/>
      <c r="B18" s="37" t="s">
        <v>139</v>
      </c>
      <c r="C18" s="34" t="s">
        <v>55</v>
      </c>
      <c r="D18" s="34" t="s">
        <v>40</v>
      </c>
      <c r="E18" s="34">
        <v>96</v>
      </c>
      <c r="F18" s="6">
        <v>100</v>
      </c>
      <c r="G18" s="6">
        <v>100</v>
      </c>
      <c r="H18" s="6">
        <v>10</v>
      </c>
      <c r="I18" s="6">
        <f t="shared" si="0"/>
        <v>10</v>
      </c>
      <c r="J18" s="6"/>
    </row>
    <row r="19" s="33" customFormat="1" ht="71.25" spans="1:10">
      <c r="A19" s="6"/>
      <c r="B19" s="49" t="s">
        <v>140</v>
      </c>
      <c r="C19" s="34" t="s">
        <v>55</v>
      </c>
      <c r="D19" s="34" t="s">
        <v>40</v>
      </c>
      <c r="E19" s="34">
        <v>96</v>
      </c>
      <c r="F19" s="6">
        <v>100</v>
      </c>
      <c r="G19" s="6">
        <v>100</v>
      </c>
      <c r="H19" s="6">
        <v>5</v>
      </c>
      <c r="I19" s="10">
        <f t="shared" si="0"/>
        <v>5</v>
      </c>
      <c r="J19" s="16" t="s">
        <v>141</v>
      </c>
    </row>
    <row r="20" s="33" customFormat="1" ht="24" customHeight="1" spans="1:10">
      <c r="A20" s="6"/>
      <c r="B20" s="37" t="s">
        <v>142</v>
      </c>
      <c r="C20" s="34" t="s">
        <v>58</v>
      </c>
      <c r="D20" s="34" t="s">
        <v>58</v>
      </c>
      <c r="E20" s="34" t="s">
        <v>143</v>
      </c>
      <c r="F20" s="34" t="s">
        <v>143</v>
      </c>
      <c r="G20" s="6">
        <v>100</v>
      </c>
      <c r="H20" s="6">
        <v>5</v>
      </c>
      <c r="I20" s="6">
        <f t="shared" si="0"/>
        <v>5</v>
      </c>
      <c r="J20" s="6"/>
    </row>
    <row r="21" s="33" customFormat="1" ht="26.1" customHeight="1" spans="1:10">
      <c r="A21" s="6"/>
      <c r="B21" s="37" t="s">
        <v>144</v>
      </c>
      <c r="C21" s="34" t="s">
        <v>58</v>
      </c>
      <c r="D21" s="34" t="s">
        <v>58</v>
      </c>
      <c r="E21" s="34" t="s">
        <v>145</v>
      </c>
      <c r="F21" s="34" t="s">
        <v>145</v>
      </c>
      <c r="G21" s="6">
        <v>100</v>
      </c>
      <c r="H21" s="6">
        <v>10</v>
      </c>
      <c r="I21" s="6">
        <f t="shared" si="0"/>
        <v>10</v>
      </c>
      <c r="J21" s="6"/>
    </row>
    <row r="22" s="33" customFormat="1" ht="26.1" customHeight="1" spans="1:10">
      <c r="A22" s="6"/>
      <c r="B22" s="37" t="s">
        <v>146</v>
      </c>
      <c r="C22" s="34" t="s">
        <v>58</v>
      </c>
      <c r="D22" s="34" t="s">
        <v>58</v>
      </c>
      <c r="E22" s="34" t="s">
        <v>84</v>
      </c>
      <c r="F22" s="34" t="s">
        <v>84</v>
      </c>
      <c r="G22" s="6">
        <v>100</v>
      </c>
      <c r="H22" s="6">
        <v>10</v>
      </c>
      <c r="I22" s="6">
        <f t="shared" si="0"/>
        <v>10</v>
      </c>
      <c r="J22" s="6"/>
    </row>
    <row r="23" s="33" customFormat="1" ht="26.1" customHeight="1" spans="1:10">
      <c r="A23" s="6"/>
      <c r="B23" s="37" t="s">
        <v>88</v>
      </c>
      <c r="C23" s="34" t="s">
        <v>55</v>
      </c>
      <c r="D23" s="34" t="s">
        <v>40</v>
      </c>
      <c r="E23" s="34">
        <v>80</v>
      </c>
      <c r="F23" s="6">
        <v>96</v>
      </c>
      <c r="G23" s="6">
        <v>100</v>
      </c>
      <c r="H23" s="6">
        <v>10</v>
      </c>
      <c r="I23" s="6">
        <f t="shared" si="0"/>
        <v>10</v>
      </c>
      <c r="J23" s="6"/>
    </row>
    <row r="24" s="33" customFormat="1" ht="26.1" customHeight="1" spans="1:10">
      <c r="A24" s="17" t="s">
        <v>61</v>
      </c>
      <c r="B24" s="18"/>
      <c r="C24" s="18"/>
      <c r="D24" s="18"/>
      <c r="E24" s="18"/>
      <c r="F24" s="18"/>
      <c r="G24" s="18"/>
      <c r="H24" s="18"/>
      <c r="I24" s="18"/>
      <c r="J24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4:J24"/>
    <mergeCell ref="A5:A6"/>
    <mergeCell ref="A7:A8"/>
    <mergeCell ref="A9:A23"/>
  </mergeCells>
  <pageMargins left="0.7" right="0.7" top="0.75" bottom="0.75" header="0.3" footer="0.3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O8" sqref="O8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3" customWidth="1"/>
    <col min="6" max="6" width="13.1083333333333" customWidth="1"/>
    <col min="7" max="7" width="10.3333333333333" customWidth="1"/>
    <col min="8" max="8" width="11.2166666666667" customWidth="1"/>
    <col min="9" max="9" width="11.4416666666667" customWidth="1"/>
    <col min="10" max="10" width="26.6666666666667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147</v>
      </c>
      <c r="C3" s="8"/>
      <c r="D3" s="8"/>
      <c r="E3" s="8"/>
      <c r="F3" s="9"/>
      <c r="G3" s="6" t="s">
        <v>4</v>
      </c>
      <c r="H3" s="6">
        <f>SUM(I10:I16)+J6</f>
        <v>98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148</v>
      </c>
      <c r="I4" s="6" t="s">
        <v>12</v>
      </c>
      <c r="J4" s="45">
        <v>18883289825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7">
        <v>206000</v>
      </c>
      <c r="C6" s="9"/>
      <c r="D6" s="7"/>
      <c r="E6" s="9"/>
      <c r="F6" s="7">
        <v>206000</v>
      </c>
      <c r="G6" s="9"/>
      <c r="H6" s="6">
        <f>F6/B6*100</f>
        <v>100</v>
      </c>
      <c r="I6" s="19">
        <v>10</v>
      </c>
      <c r="J6" s="6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75" customHeight="1" spans="1:10">
      <c r="A8" s="6"/>
      <c r="B8" s="38" t="s">
        <v>149</v>
      </c>
      <c r="C8" s="39"/>
      <c r="D8" s="39"/>
      <c r="E8" s="39"/>
      <c r="F8" s="38" t="s">
        <v>150</v>
      </c>
      <c r="G8" s="38"/>
      <c r="H8" s="38"/>
      <c r="I8" s="38"/>
      <c r="J8" s="38"/>
    </row>
    <row r="9" s="19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9" customFormat="1" ht="26.1" customHeight="1" spans="1:10">
      <c r="A10" s="6"/>
      <c r="B10" s="40" t="s">
        <v>151</v>
      </c>
      <c r="C10" s="34" t="s">
        <v>55</v>
      </c>
      <c r="D10" s="34" t="s">
        <v>40</v>
      </c>
      <c r="E10" s="34">
        <v>96</v>
      </c>
      <c r="F10" s="6">
        <v>100</v>
      </c>
      <c r="G10" s="6">
        <v>100</v>
      </c>
      <c r="H10" s="6">
        <v>10</v>
      </c>
      <c r="I10" s="6">
        <f>G10*H10*0.01</f>
        <v>10</v>
      </c>
      <c r="J10" s="6"/>
    </row>
    <row r="11" s="19" customFormat="1" ht="26.1" customHeight="1" spans="1:10">
      <c r="A11" s="6"/>
      <c r="B11" s="40" t="s">
        <v>79</v>
      </c>
      <c r="C11" s="34" t="s">
        <v>55</v>
      </c>
      <c r="D11" s="34" t="s">
        <v>40</v>
      </c>
      <c r="E11" s="34">
        <v>98</v>
      </c>
      <c r="F11" s="6">
        <v>100</v>
      </c>
      <c r="G11" s="6">
        <v>100</v>
      </c>
      <c r="H11" s="6">
        <v>15</v>
      </c>
      <c r="I11" s="6">
        <f t="shared" ref="I11:I16" si="0">G11*H11*0.01</f>
        <v>15</v>
      </c>
      <c r="J11" s="6"/>
    </row>
    <row r="12" s="19" customFormat="1" ht="26.1" customHeight="1" spans="1:10">
      <c r="A12" s="6"/>
      <c r="B12" s="16" t="s">
        <v>80</v>
      </c>
      <c r="C12" s="6" t="s">
        <v>51</v>
      </c>
      <c r="D12" s="6" t="s">
        <v>48</v>
      </c>
      <c r="E12" s="7">
        <v>206000</v>
      </c>
      <c r="F12" s="7">
        <v>206000</v>
      </c>
      <c r="G12" s="6">
        <v>100</v>
      </c>
      <c r="H12" s="6">
        <v>20</v>
      </c>
      <c r="I12" s="6">
        <f t="shared" si="0"/>
        <v>20</v>
      </c>
      <c r="J12" s="6"/>
    </row>
    <row r="13" s="19" customFormat="1" ht="26.1" customHeight="1" spans="1:10">
      <c r="A13" s="6"/>
      <c r="B13" s="40" t="s">
        <v>152</v>
      </c>
      <c r="C13" s="34" t="s">
        <v>58</v>
      </c>
      <c r="D13" s="34" t="s">
        <v>58</v>
      </c>
      <c r="E13" s="34" t="s">
        <v>105</v>
      </c>
      <c r="F13" s="34" t="s">
        <v>105</v>
      </c>
      <c r="G13" s="6">
        <v>100</v>
      </c>
      <c r="H13" s="6">
        <v>10</v>
      </c>
      <c r="I13" s="6">
        <f t="shared" si="0"/>
        <v>10</v>
      </c>
      <c r="J13" s="6"/>
    </row>
    <row r="14" s="19" customFormat="1" ht="71.25" spans="1:10">
      <c r="A14" s="6"/>
      <c r="B14" s="41" t="s">
        <v>153</v>
      </c>
      <c r="C14" s="34" t="s">
        <v>55</v>
      </c>
      <c r="D14" s="34" t="s">
        <v>40</v>
      </c>
      <c r="E14" s="34">
        <v>20</v>
      </c>
      <c r="F14" s="6">
        <v>19.6</v>
      </c>
      <c r="G14" s="6">
        <v>80</v>
      </c>
      <c r="H14" s="6">
        <v>10</v>
      </c>
      <c r="I14" s="6">
        <f t="shared" si="0"/>
        <v>8</v>
      </c>
      <c r="J14" s="46" t="s">
        <v>154</v>
      </c>
    </row>
    <row r="15" s="19" customFormat="1" ht="26.1" customHeight="1" spans="1:10">
      <c r="A15" s="6"/>
      <c r="B15" s="42" t="s">
        <v>155</v>
      </c>
      <c r="C15" s="43" t="s">
        <v>36</v>
      </c>
      <c r="D15" s="43" t="s">
        <v>156</v>
      </c>
      <c r="E15" s="43">
        <v>1</v>
      </c>
      <c r="F15" s="43">
        <v>1</v>
      </c>
      <c r="G15" s="44">
        <v>100</v>
      </c>
      <c r="H15" s="44">
        <v>15</v>
      </c>
      <c r="I15" s="44">
        <f t="shared" si="0"/>
        <v>15</v>
      </c>
      <c r="J15" s="6"/>
    </row>
    <row r="16" s="19" customFormat="1" ht="26.1" customHeight="1" spans="1:10">
      <c r="A16" s="6"/>
      <c r="B16" s="40" t="s">
        <v>88</v>
      </c>
      <c r="C16" s="34" t="s">
        <v>55</v>
      </c>
      <c r="D16" s="34" t="s">
        <v>40</v>
      </c>
      <c r="E16" s="34">
        <v>90</v>
      </c>
      <c r="F16" s="6">
        <v>96</v>
      </c>
      <c r="G16" s="6">
        <v>100</v>
      </c>
      <c r="H16" s="6">
        <v>10</v>
      </c>
      <c r="I16" s="6">
        <f t="shared" si="0"/>
        <v>10</v>
      </c>
      <c r="J16" s="6"/>
    </row>
    <row r="17" ht="26.1" customHeight="1" spans="1:10">
      <c r="A17" s="24" t="s">
        <v>61</v>
      </c>
      <c r="B17" s="25"/>
      <c r="C17" s="25"/>
      <c r="D17" s="26"/>
      <c r="E17" s="25"/>
      <c r="F17" s="25"/>
      <c r="G17" s="25"/>
      <c r="H17" s="25"/>
      <c r="I17" s="25"/>
      <c r="J17" s="2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" right="0.7" top="0.75" bottom="0.75" header="0.3" footer="0.3"/>
  <pageSetup paperSize="9" scale="9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A8" workbookViewId="0">
      <selection activeCell="F11" sqref="F11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3.2166666666667" customWidth="1"/>
    <col min="6" max="6" width="13.775" customWidth="1"/>
    <col min="7" max="7" width="10.775" customWidth="1"/>
    <col min="8" max="8" width="11.1083333333333" customWidth="1"/>
    <col min="9" max="9" width="11.3333333333333" customWidth="1"/>
    <col min="10" max="10" width="33.2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3" customFormat="1" ht="26.1" customHeight="1" spans="1:10">
      <c r="A3" s="6" t="s">
        <v>2</v>
      </c>
      <c r="B3" s="7" t="s">
        <v>157</v>
      </c>
      <c r="C3" s="8"/>
      <c r="D3" s="8"/>
      <c r="E3" s="8"/>
      <c r="F3" s="9"/>
      <c r="G3" s="6" t="s">
        <v>4</v>
      </c>
      <c r="H3" s="10">
        <f>SUM(I10:I24)+J6</f>
        <v>99</v>
      </c>
      <c r="I3" s="6" t="s">
        <v>5</v>
      </c>
      <c r="J3" s="6" t="s">
        <v>6</v>
      </c>
    </row>
    <row r="4" s="33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158</v>
      </c>
      <c r="I4" s="6" t="s">
        <v>12</v>
      </c>
      <c r="J4" s="6">
        <v>13896109456</v>
      </c>
    </row>
    <row r="5" s="33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33" customFormat="1" ht="26.1" customHeight="1" spans="1:10">
      <c r="A6" s="13"/>
      <c r="B6" s="7">
        <v>2490000</v>
      </c>
      <c r="C6" s="9"/>
      <c r="D6" s="7">
        <v>1797170.2</v>
      </c>
      <c r="E6" s="9"/>
      <c r="F6" s="7">
        <v>1797170.2</v>
      </c>
      <c r="G6" s="9"/>
      <c r="H6" s="22">
        <f>F6/D6*100</f>
        <v>100</v>
      </c>
      <c r="I6" s="19">
        <v>10</v>
      </c>
      <c r="J6" s="22">
        <f>H6*0.1</f>
        <v>10</v>
      </c>
    </row>
    <row r="7" s="33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33" customFormat="1" ht="144" customHeight="1" spans="1:10">
      <c r="A8" s="6"/>
      <c r="B8" s="16" t="s">
        <v>159</v>
      </c>
      <c r="C8" s="16"/>
      <c r="D8" s="16"/>
      <c r="E8" s="16"/>
      <c r="F8" s="16" t="s">
        <v>160</v>
      </c>
      <c r="G8" s="16"/>
      <c r="H8" s="16"/>
      <c r="I8" s="16"/>
      <c r="J8" s="16"/>
    </row>
    <row r="9" s="33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33" customFormat="1" ht="28.5" spans="1:10">
      <c r="A10" s="6"/>
      <c r="B10" s="37" t="s">
        <v>161</v>
      </c>
      <c r="C10" s="34" t="s">
        <v>96</v>
      </c>
      <c r="D10" s="34" t="s">
        <v>37</v>
      </c>
      <c r="E10" s="34">
        <v>1</v>
      </c>
      <c r="F10" s="6">
        <v>1</v>
      </c>
      <c r="G10" s="6">
        <v>100</v>
      </c>
      <c r="H10" s="6">
        <v>5</v>
      </c>
      <c r="I10" s="6">
        <f>G10*H10*0.01</f>
        <v>5</v>
      </c>
      <c r="J10" s="6"/>
    </row>
    <row r="11" s="33" customFormat="1" ht="26.1" customHeight="1" spans="1:10">
      <c r="A11" s="6"/>
      <c r="B11" s="37" t="s">
        <v>162</v>
      </c>
      <c r="C11" s="34" t="s">
        <v>163</v>
      </c>
      <c r="D11" s="34" t="s">
        <v>37</v>
      </c>
      <c r="E11" s="34">
        <v>1</v>
      </c>
      <c r="F11" s="6">
        <v>1</v>
      </c>
      <c r="G11" s="6">
        <v>100</v>
      </c>
      <c r="H11" s="6">
        <v>5</v>
      </c>
      <c r="I11" s="6">
        <f t="shared" ref="I11:I24" si="0">G11*H11*0.01</f>
        <v>5</v>
      </c>
      <c r="J11" s="6"/>
    </row>
    <row r="12" s="33" customFormat="1" ht="28.5" spans="1:10">
      <c r="A12" s="6"/>
      <c r="B12" s="37" t="s">
        <v>164</v>
      </c>
      <c r="C12" s="34" t="s">
        <v>165</v>
      </c>
      <c r="D12" s="34" t="s">
        <v>37</v>
      </c>
      <c r="E12" s="34">
        <v>1</v>
      </c>
      <c r="F12" s="6">
        <v>1</v>
      </c>
      <c r="G12" s="6">
        <v>100</v>
      </c>
      <c r="H12" s="6">
        <v>5</v>
      </c>
      <c r="I12" s="6">
        <f t="shared" si="0"/>
        <v>5</v>
      </c>
      <c r="J12" s="6"/>
    </row>
    <row r="13" s="33" customFormat="1" ht="28.5" spans="1:10">
      <c r="A13" s="6"/>
      <c r="B13" s="37" t="s">
        <v>166</v>
      </c>
      <c r="C13" s="34" t="s">
        <v>165</v>
      </c>
      <c r="D13" s="34" t="s">
        <v>37</v>
      </c>
      <c r="E13" s="34">
        <v>1</v>
      </c>
      <c r="F13" s="6">
        <v>1</v>
      </c>
      <c r="G13" s="6">
        <v>100</v>
      </c>
      <c r="H13" s="6">
        <v>5</v>
      </c>
      <c r="I13" s="6">
        <f t="shared" si="0"/>
        <v>5</v>
      </c>
      <c r="J13" s="6"/>
    </row>
    <row r="14" s="33" customFormat="1" ht="26.1" customHeight="1" spans="1:10">
      <c r="A14" s="6"/>
      <c r="B14" s="37" t="s">
        <v>167</v>
      </c>
      <c r="C14" s="34" t="s">
        <v>36</v>
      </c>
      <c r="D14" s="34" t="s">
        <v>40</v>
      </c>
      <c r="E14" s="34">
        <v>7000</v>
      </c>
      <c r="F14" s="34">
        <v>9000</v>
      </c>
      <c r="G14" s="6">
        <v>100</v>
      </c>
      <c r="H14" s="6">
        <v>5</v>
      </c>
      <c r="I14" s="6">
        <f t="shared" si="0"/>
        <v>5</v>
      </c>
      <c r="J14" s="6"/>
    </row>
    <row r="15" s="33" customFormat="1" ht="26.1" customHeight="1" spans="1:10">
      <c r="A15" s="6"/>
      <c r="B15" s="37" t="s">
        <v>168</v>
      </c>
      <c r="C15" s="34" t="s">
        <v>36</v>
      </c>
      <c r="D15" s="34" t="s">
        <v>40</v>
      </c>
      <c r="E15" s="34">
        <v>5500</v>
      </c>
      <c r="F15" s="34">
        <v>6500</v>
      </c>
      <c r="G15" s="6">
        <v>100</v>
      </c>
      <c r="H15" s="6">
        <v>5</v>
      </c>
      <c r="I15" s="6">
        <f t="shared" si="0"/>
        <v>5</v>
      </c>
      <c r="J15" s="6"/>
    </row>
    <row r="16" s="33" customFormat="1" ht="26.1" customHeight="1" spans="1:10">
      <c r="A16" s="6"/>
      <c r="B16" s="37" t="s">
        <v>169</v>
      </c>
      <c r="C16" s="34" t="s">
        <v>36</v>
      </c>
      <c r="D16" s="34" t="s">
        <v>40</v>
      </c>
      <c r="E16" s="34">
        <v>5500</v>
      </c>
      <c r="F16" s="34">
        <v>8000</v>
      </c>
      <c r="G16" s="6">
        <v>100</v>
      </c>
      <c r="H16" s="6">
        <v>5</v>
      </c>
      <c r="I16" s="6">
        <f t="shared" si="0"/>
        <v>5</v>
      </c>
      <c r="J16" s="6"/>
    </row>
    <row r="17" s="33" customFormat="1" ht="28.5" spans="1:10">
      <c r="A17" s="6"/>
      <c r="B17" s="37" t="s">
        <v>170</v>
      </c>
      <c r="C17" s="34" t="s">
        <v>53</v>
      </c>
      <c r="D17" s="34" t="s">
        <v>40</v>
      </c>
      <c r="E17" s="34">
        <v>1</v>
      </c>
      <c r="F17" s="34">
        <v>1</v>
      </c>
      <c r="G17" s="6">
        <v>100</v>
      </c>
      <c r="H17" s="6">
        <v>5</v>
      </c>
      <c r="I17" s="6">
        <f t="shared" si="0"/>
        <v>5</v>
      </c>
      <c r="J17" s="6"/>
    </row>
    <row r="18" s="33" customFormat="1" ht="26.1" customHeight="1" spans="1:10">
      <c r="A18" s="6"/>
      <c r="B18" s="37" t="s">
        <v>171</v>
      </c>
      <c r="C18" s="34" t="s">
        <v>53</v>
      </c>
      <c r="D18" s="34" t="s">
        <v>40</v>
      </c>
      <c r="E18" s="34">
        <v>1</v>
      </c>
      <c r="F18" s="34">
        <v>1</v>
      </c>
      <c r="G18" s="6">
        <v>100</v>
      </c>
      <c r="H18" s="6">
        <v>5</v>
      </c>
      <c r="I18" s="6">
        <f t="shared" si="0"/>
        <v>5</v>
      </c>
      <c r="J18" s="6"/>
    </row>
    <row r="19" s="33" customFormat="1" ht="26.1" customHeight="1" spans="1:10">
      <c r="A19" s="6"/>
      <c r="B19" s="16" t="s">
        <v>172</v>
      </c>
      <c r="C19" s="6" t="s">
        <v>51</v>
      </c>
      <c r="D19" s="6" t="s">
        <v>48</v>
      </c>
      <c r="E19" s="7">
        <v>1797170.2</v>
      </c>
      <c r="F19" s="7">
        <v>1797170.2</v>
      </c>
      <c r="G19" s="6">
        <v>100</v>
      </c>
      <c r="H19" s="9">
        <v>5</v>
      </c>
      <c r="I19" s="6">
        <f t="shared" si="0"/>
        <v>5</v>
      </c>
      <c r="J19" s="6"/>
    </row>
    <row r="20" s="33" customFormat="1" ht="26.1" customHeight="1" spans="1:10">
      <c r="A20" s="6"/>
      <c r="B20" s="37" t="s">
        <v>173</v>
      </c>
      <c r="C20" s="34" t="s">
        <v>55</v>
      </c>
      <c r="D20" s="34" t="s">
        <v>40</v>
      </c>
      <c r="E20" s="34">
        <v>90</v>
      </c>
      <c r="F20" s="6">
        <v>96</v>
      </c>
      <c r="G20" s="6">
        <v>100</v>
      </c>
      <c r="H20" s="6">
        <v>5</v>
      </c>
      <c r="I20" s="6">
        <f t="shared" si="0"/>
        <v>5</v>
      </c>
      <c r="J20" s="6"/>
    </row>
    <row r="21" s="33" customFormat="1" ht="57" spans="1:10">
      <c r="A21" s="6"/>
      <c r="B21" s="37" t="s">
        <v>174</v>
      </c>
      <c r="C21" s="34" t="s">
        <v>55</v>
      </c>
      <c r="D21" s="34" t="s">
        <v>40</v>
      </c>
      <c r="E21" s="34">
        <v>18</v>
      </c>
      <c r="F21" s="6">
        <v>17.6</v>
      </c>
      <c r="G21" s="6">
        <v>80</v>
      </c>
      <c r="H21" s="6">
        <v>5</v>
      </c>
      <c r="I21" s="10">
        <f t="shared" si="0"/>
        <v>4</v>
      </c>
      <c r="J21" s="16" t="s">
        <v>175</v>
      </c>
    </row>
    <row r="22" s="33" customFormat="1" ht="26.1" customHeight="1" spans="1:10">
      <c r="A22" s="6"/>
      <c r="B22" s="37" t="s">
        <v>176</v>
      </c>
      <c r="C22" s="34" t="s">
        <v>55</v>
      </c>
      <c r="D22" s="34" t="s">
        <v>40</v>
      </c>
      <c r="E22" s="34">
        <v>90</v>
      </c>
      <c r="F22" s="6">
        <v>100</v>
      </c>
      <c r="G22" s="6">
        <v>100</v>
      </c>
      <c r="H22" s="6">
        <v>10</v>
      </c>
      <c r="I22" s="6">
        <f t="shared" si="0"/>
        <v>10</v>
      </c>
      <c r="J22" s="16"/>
    </row>
    <row r="23" s="33" customFormat="1" ht="26.1" customHeight="1" spans="1:10">
      <c r="A23" s="6"/>
      <c r="B23" s="37" t="s">
        <v>177</v>
      </c>
      <c r="C23" s="34" t="s">
        <v>58</v>
      </c>
      <c r="D23" s="34" t="s">
        <v>58</v>
      </c>
      <c r="E23" s="34" t="s">
        <v>105</v>
      </c>
      <c r="F23" s="34" t="s">
        <v>105</v>
      </c>
      <c r="G23" s="6">
        <v>100</v>
      </c>
      <c r="H23" s="6">
        <v>10</v>
      </c>
      <c r="I23" s="6">
        <f t="shared" si="0"/>
        <v>10</v>
      </c>
      <c r="J23" s="6"/>
    </row>
    <row r="24" s="33" customFormat="1" ht="26.1" customHeight="1" spans="1:10">
      <c r="A24" s="6"/>
      <c r="B24" s="37" t="s">
        <v>88</v>
      </c>
      <c r="C24" s="34" t="s">
        <v>55</v>
      </c>
      <c r="D24" s="34" t="s">
        <v>40</v>
      </c>
      <c r="E24" s="34">
        <v>90</v>
      </c>
      <c r="F24" s="6">
        <v>90</v>
      </c>
      <c r="G24" s="6">
        <v>100</v>
      </c>
      <c r="H24" s="6">
        <v>10</v>
      </c>
      <c r="I24" s="6">
        <f t="shared" si="0"/>
        <v>10</v>
      </c>
      <c r="J24" s="6"/>
    </row>
    <row r="25" s="33" customFormat="1" ht="26.1" customHeight="1" spans="1:10">
      <c r="A25" s="17" t="s">
        <v>61</v>
      </c>
      <c r="B25" s="18"/>
      <c r="C25" s="18"/>
      <c r="D25" s="18"/>
      <c r="E25" s="18"/>
      <c r="F25" s="18"/>
      <c r="G25" s="18"/>
      <c r="H25" s="18"/>
      <c r="I25" s="18"/>
      <c r="J25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5:J25"/>
    <mergeCell ref="A5:A6"/>
    <mergeCell ref="A7:A8"/>
    <mergeCell ref="A9:A24"/>
  </mergeCells>
  <pageMargins left="0.7" right="0.7" top="0.75" bottom="0.75" header="0.3" footer="0.3"/>
  <pageSetup paperSize="9" scale="5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N7" sqref="N7"/>
    </sheetView>
  </sheetViews>
  <sheetFormatPr defaultColWidth="9" defaultRowHeight="13.5"/>
  <cols>
    <col min="1" max="1" width="12.6666666666667" customWidth="1"/>
    <col min="2" max="2" width="24.6666666666667" customWidth="1"/>
    <col min="3" max="3" width="9.125" customWidth="1"/>
    <col min="4" max="4" width="9.375" style="2" customWidth="1"/>
    <col min="5" max="5" width="11.25" customWidth="1"/>
    <col min="6" max="6" width="13.2166666666667" customWidth="1"/>
    <col min="7" max="7" width="10" customWidth="1"/>
    <col min="8" max="8" width="11.1083333333333" customWidth="1"/>
    <col min="9" max="9" width="11" customWidth="1"/>
    <col min="10" max="10" width="26.2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178</v>
      </c>
      <c r="C3" s="8"/>
      <c r="D3" s="8"/>
      <c r="E3" s="8"/>
      <c r="F3" s="9"/>
      <c r="G3" s="6" t="s">
        <v>4</v>
      </c>
      <c r="H3" s="6">
        <f>SUM(I10:I16)+J6</f>
        <v>99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148</v>
      </c>
      <c r="I4" s="6" t="s">
        <v>12</v>
      </c>
      <c r="J4" s="36">
        <v>18883289825</v>
      </c>
    </row>
    <row r="5" s="1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1" customFormat="1" ht="26.1" customHeight="1" spans="1:10">
      <c r="A6" s="13"/>
      <c r="B6" s="7">
        <v>6998536.61</v>
      </c>
      <c r="C6" s="9"/>
      <c r="D6" s="7"/>
      <c r="E6" s="9"/>
      <c r="F6" s="7">
        <v>6998536.61</v>
      </c>
      <c r="G6" s="9"/>
      <c r="H6" s="6">
        <f>F6/B6*100</f>
        <v>100</v>
      </c>
      <c r="I6" s="19">
        <v>10</v>
      </c>
      <c r="J6" s="6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75" customHeight="1" spans="1:10">
      <c r="A8" s="6"/>
      <c r="B8" s="6" t="s">
        <v>179</v>
      </c>
      <c r="C8" s="6"/>
      <c r="D8" s="6"/>
      <c r="E8" s="6"/>
      <c r="F8" s="6" t="s">
        <v>180</v>
      </c>
      <c r="G8" s="6"/>
      <c r="H8" s="6"/>
      <c r="I8" s="6"/>
      <c r="J8" s="6"/>
    </row>
    <row r="9" s="1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26.1" customHeight="1" spans="1:10">
      <c r="A10" s="6"/>
      <c r="B10" s="34" t="s">
        <v>181</v>
      </c>
      <c r="C10" s="6" t="s">
        <v>55</v>
      </c>
      <c r="D10" s="6" t="s">
        <v>40</v>
      </c>
      <c r="E10" s="6">
        <v>96</v>
      </c>
      <c r="F10" s="6">
        <v>100</v>
      </c>
      <c r="G10" s="6">
        <v>100</v>
      </c>
      <c r="H10" s="6">
        <v>15</v>
      </c>
      <c r="I10" s="6">
        <f>G10*H10*0.01</f>
        <v>15</v>
      </c>
      <c r="J10" s="6"/>
    </row>
    <row r="11" s="1" customFormat="1" ht="26.1" customHeight="1" spans="1:10">
      <c r="A11" s="6"/>
      <c r="B11" s="34" t="s">
        <v>79</v>
      </c>
      <c r="C11" s="6" t="s">
        <v>55</v>
      </c>
      <c r="D11" s="6" t="s">
        <v>40</v>
      </c>
      <c r="E11" s="6">
        <v>96</v>
      </c>
      <c r="F11" s="6">
        <v>100</v>
      </c>
      <c r="G11" s="6">
        <v>100</v>
      </c>
      <c r="H11" s="6">
        <v>15</v>
      </c>
      <c r="I11" s="6">
        <f t="shared" ref="I11:I16" si="0">G11*H11*0.01</f>
        <v>15</v>
      </c>
      <c r="J11" s="6"/>
    </row>
    <row r="12" s="1" customFormat="1" ht="26.1" customHeight="1" spans="1:10">
      <c r="A12" s="6"/>
      <c r="B12" s="19" t="s">
        <v>182</v>
      </c>
      <c r="C12" s="6" t="s">
        <v>51</v>
      </c>
      <c r="D12" s="6" t="s">
        <v>48</v>
      </c>
      <c r="E12" s="7">
        <v>6998536.61</v>
      </c>
      <c r="F12" s="7">
        <v>6998536.61</v>
      </c>
      <c r="G12" s="6">
        <v>100</v>
      </c>
      <c r="H12" s="6">
        <v>20</v>
      </c>
      <c r="I12" s="6">
        <f t="shared" si="0"/>
        <v>20</v>
      </c>
      <c r="J12" s="6"/>
    </row>
    <row r="13" s="1" customFormat="1" ht="71.25" spans="1:10">
      <c r="A13" s="6"/>
      <c r="B13" s="35" t="s">
        <v>183</v>
      </c>
      <c r="C13" s="6" t="s">
        <v>55</v>
      </c>
      <c r="D13" s="6" t="s">
        <v>40</v>
      </c>
      <c r="E13" s="6">
        <v>20</v>
      </c>
      <c r="F13" s="6">
        <v>19.8</v>
      </c>
      <c r="G13" s="6">
        <v>90</v>
      </c>
      <c r="H13" s="6">
        <v>10</v>
      </c>
      <c r="I13" s="6">
        <f t="shared" si="0"/>
        <v>9</v>
      </c>
      <c r="J13" s="16" t="s">
        <v>184</v>
      </c>
    </row>
    <row r="14" s="1" customFormat="1" ht="26.1" customHeight="1" spans="1:10">
      <c r="A14" s="6"/>
      <c r="B14" s="6" t="s">
        <v>185</v>
      </c>
      <c r="C14" s="6" t="s">
        <v>55</v>
      </c>
      <c r="D14" s="6" t="s">
        <v>40</v>
      </c>
      <c r="E14" s="6">
        <v>20</v>
      </c>
      <c r="F14" s="6">
        <v>20</v>
      </c>
      <c r="G14" s="6">
        <v>100</v>
      </c>
      <c r="H14" s="6">
        <v>10</v>
      </c>
      <c r="I14" s="6">
        <f t="shared" si="0"/>
        <v>10</v>
      </c>
      <c r="J14" s="6"/>
    </row>
    <row r="15" s="1" customFormat="1" ht="26.1" customHeight="1" spans="1:10">
      <c r="A15" s="6"/>
      <c r="B15" s="6" t="s">
        <v>186</v>
      </c>
      <c r="C15" s="6" t="s">
        <v>55</v>
      </c>
      <c r="D15" s="6" t="s">
        <v>37</v>
      </c>
      <c r="E15" s="6">
        <v>100</v>
      </c>
      <c r="F15" s="6">
        <v>100</v>
      </c>
      <c r="G15" s="6">
        <v>100</v>
      </c>
      <c r="H15" s="6">
        <v>10</v>
      </c>
      <c r="I15" s="6">
        <f t="shared" si="0"/>
        <v>10</v>
      </c>
      <c r="J15" s="6"/>
    </row>
    <row r="16" s="1" customFormat="1" ht="26.1" customHeight="1" spans="1:10">
      <c r="A16" s="6"/>
      <c r="B16" s="6" t="s">
        <v>88</v>
      </c>
      <c r="C16" s="6" t="s">
        <v>55</v>
      </c>
      <c r="D16" s="6" t="s">
        <v>40</v>
      </c>
      <c r="E16" s="6">
        <v>90</v>
      </c>
      <c r="F16" s="6">
        <v>96</v>
      </c>
      <c r="G16" s="6">
        <v>100</v>
      </c>
      <c r="H16" s="6">
        <v>10</v>
      </c>
      <c r="I16" s="6">
        <f t="shared" si="0"/>
        <v>10</v>
      </c>
      <c r="J16" s="6"/>
    </row>
    <row r="17" ht="26.1" customHeight="1" spans="1:10">
      <c r="A17" s="24" t="s">
        <v>61</v>
      </c>
      <c r="B17" s="25"/>
      <c r="C17" s="25"/>
      <c r="D17" s="26"/>
      <c r="E17" s="25"/>
      <c r="F17" s="25"/>
      <c r="G17" s="25"/>
      <c r="H17" s="25"/>
      <c r="I17" s="25"/>
      <c r="J17" s="2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" right="0.7" top="0.75" bottom="0.75" header="0.3" footer="0.3"/>
  <pageSetup paperSize="9" scale="9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M8" sqref="M8"/>
    </sheetView>
  </sheetViews>
  <sheetFormatPr defaultColWidth="9" defaultRowHeight="13.5"/>
  <cols>
    <col min="1" max="1" width="12.6666666666667" customWidth="1"/>
    <col min="2" max="2" width="24.6666666666667" customWidth="1"/>
    <col min="3" max="3" width="10.4416666666667" customWidth="1"/>
    <col min="4" max="4" width="10.4416666666667" style="2" customWidth="1"/>
    <col min="5" max="5" width="11.625" customWidth="1"/>
    <col min="6" max="6" width="13.1083333333333" customWidth="1"/>
    <col min="7" max="7" width="10.125" customWidth="1"/>
    <col min="8" max="8" width="11.1083333333333" customWidth="1"/>
    <col min="9" max="9" width="10.775" customWidth="1"/>
    <col min="10" max="10" width="23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3" customFormat="1" ht="26.1" customHeight="1" spans="1:10">
      <c r="A3" s="6" t="s">
        <v>2</v>
      </c>
      <c r="B3" s="7" t="s">
        <v>187</v>
      </c>
      <c r="C3" s="8"/>
      <c r="D3" s="8"/>
      <c r="E3" s="8"/>
      <c r="F3" s="9"/>
      <c r="G3" s="6" t="s">
        <v>4</v>
      </c>
      <c r="H3" s="10">
        <f>SUM(I10:I16)+J6</f>
        <v>98.333</v>
      </c>
      <c r="I3" s="6" t="s">
        <v>5</v>
      </c>
      <c r="J3" s="6" t="s">
        <v>6</v>
      </c>
    </row>
    <row r="4" s="33" customFormat="1" ht="26.1" customHeight="1" spans="1:10">
      <c r="A4" s="6" t="s">
        <v>7</v>
      </c>
      <c r="B4" s="11" t="s">
        <v>8</v>
      </c>
      <c r="C4" s="11"/>
      <c r="D4" s="6" t="s">
        <v>9</v>
      </c>
      <c r="E4" s="11" t="s">
        <v>8</v>
      </c>
      <c r="F4" s="11"/>
      <c r="G4" s="6" t="s">
        <v>10</v>
      </c>
      <c r="H4" s="6" t="s">
        <v>188</v>
      </c>
      <c r="I4" s="6" t="s">
        <v>12</v>
      </c>
      <c r="J4" s="6">
        <v>13648440511</v>
      </c>
    </row>
    <row r="5" s="33" customFormat="1" ht="28.5" spans="1:10">
      <c r="A5" s="12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s="33" customFormat="1" ht="26.1" customHeight="1" spans="1:10">
      <c r="A6" s="13"/>
      <c r="B6" s="7">
        <v>6014805.4</v>
      </c>
      <c r="C6" s="9"/>
      <c r="D6" s="7"/>
      <c r="E6" s="9"/>
      <c r="F6" s="7">
        <v>6014805.4</v>
      </c>
      <c r="G6" s="9"/>
      <c r="H6" s="6">
        <f>F6/B6*100</f>
        <v>100</v>
      </c>
      <c r="I6" s="19">
        <v>10</v>
      </c>
      <c r="J6" s="6">
        <f>H6*0.1</f>
        <v>10</v>
      </c>
    </row>
    <row r="7" s="33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33" customFormat="1" ht="75" customHeight="1" spans="1:10">
      <c r="A8" s="6"/>
      <c r="B8" s="16" t="s">
        <v>189</v>
      </c>
      <c r="C8" s="16"/>
      <c r="D8" s="16"/>
      <c r="E8" s="16"/>
      <c r="F8" s="16" t="s">
        <v>190</v>
      </c>
      <c r="G8" s="16"/>
      <c r="H8" s="16"/>
      <c r="I8" s="16"/>
      <c r="J8" s="16"/>
    </row>
    <row r="9" s="33" customFormat="1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33" customFormat="1" ht="26.1" customHeight="1" spans="1:10">
      <c r="A10" s="6"/>
      <c r="B10" s="34" t="s">
        <v>151</v>
      </c>
      <c r="C10" s="6" t="s">
        <v>55</v>
      </c>
      <c r="D10" s="6" t="s">
        <v>40</v>
      </c>
      <c r="E10" s="6">
        <v>96</v>
      </c>
      <c r="F10" s="6">
        <v>100</v>
      </c>
      <c r="G10" s="6">
        <v>100</v>
      </c>
      <c r="H10" s="6">
        <v>15</v>
      </c>
      <c r="I10" s="6">
        <f>G10*H10*0.01</f>
        <v>15</v>
      </c>
      <c r="J10" s="6"/>
    </row>
    <row r="11" s="33" customFormat="1" ht="26.1" customHeight="1" spans="1:10">
      <c r="A11" s="6"/>
      <c r="B11" s="34" t="s">
        <v>79</v>
      </c>
      <c r="C11" s="6" t="s">
        <v>55</v>
      </c>
      <c r="D11" s="6" t="s">
        <v>40</v>
      </c>
      <c r="E11" s="6">
        <v>96</v>
      </c>
      <c r="F11" s="6">
        <v>100</v>
      </c>
      <c r="G11" s="6">
        <v>100</v>
      </c>
      <c r="H11" s="6">
        <v>15</v>
      </c>
      <c r="I11" s="6">
        <f t="shared" ref="I11:I16" si="0">G11*H11*0.01</f>
        <v>15</v>
      </c>
      <c r="J11" s="6"/>
    </row>
    <row r="12" s="33" customFormat="1" ht="26.1" customHeight="1" spans="1:10">
      <c r="A12" s="6"/>
      <c r="B12" s="19" t="s">
        <v>182</v>
      </c>
      <c r="C12" s="6" t="s">
        <v>51</v>
      </c>
      <c r="D12" s="6" t="s">
        <v>48</v>
      </c>
      <c r="E12" s="7">
        <v>6014805.4</v>
      </c>
      <c r="F12" s="7">
        <v>6014805.4</v>
      </c>
      <c r="G12" s="6">
        <v>100</v>
      </c>
      <c r="H12" s="6">
        <v>20</v>
      </c>
      <c r="I12" s="6">
        <f t="shared" si="0"/>
        <v>20</v>
      </c>
      <c r="J12" s="6"/>
    </row>
    <row r="13" s="33" customFormat="1" ht="26.1" customHeight="1" spans="1:10">
      <c r="A13" s="6"/>
      <c r="B13" s="6" t="s">
        <v>191</v>
      </c>
      <c r="C13" s="6" t="s">
        <v>55</v>
      </c>
      <c r="D13" s="6" t="s">
        <v>40</v>
      </c>
      <c r="E13" s="6">
        <v>90</v>
      </c>
      <c r="F13" s="6">
        <v>93</v>
      </c>
      <c r="G13" s="6">
        <v>100</v>
      </c>
      <c r="H13" s="6">
        <v>10</v>
      </c>
      <c r="I13" s="6">
        <f t="shared" si="0"/>
        <v>10</v>
      </c>
      <c r="J13" s="6"/>
    </row>
    <row r="14" s="33" customFormat="1" ht="81" customHeight="1" spans="1:10">
      <c r="A14" s="6"/>
      <c r="B14" s="6" t="s">
        <v>120</v>
      </c>
      <c r="C14" s="6" t="s">
        <v>55</v>
      </c>
      <c r="D14" s="6" t="s">
        <v>40</v>
      </c>
      <c r="E14" s="6">
        <v>18</v>
      </c>
      <c r="F14" s="6">
        <v>17.7</v>
      </c>
      <c r="G14" s="6">
        <v>83.33</v>
      </c>
      <c r="H14" s="6">
        <v>10</v>
      </c>
      <c r="I14" s="10">
        <f t="shared" si="0"/>
        <v>8.333</v>
      </c>
      <c r="J14" s="16" t="s">
        <v>192</v>
      </c>
    </row>
    <row r="15" s="33" customFormat="1" ht="14.25" spans="1:10">
      <c r="A15" s="6"/>
      <c r="B15" s="6" t="s">
        <v>193</v>
      </c>
      <c r="C15" s="6" t="s">
        <v>58</v>
      </c>
      <c r="D15" s="6" t="s">
        <v>58</v>
      </c>
      <c r="E15" s="6" t="s">
        <v>194</v>
      </c>
      <c r="F15" s="6" t="s">
        <v>195</v>
      </c>
      <c r="G15" s="6">
        <v>100</v>
      </c>
      <c r="H15" s="6">
        <v>10</v>
      </c>
      <c r="I15" s="6">
        <f t="shared" si="0"/>
        <v>10</v>
      </c>
      <c r="J15" s="6"/>
    </row>
    <row r="16" s="33" customFormat="1" ht="26.1" customHeight="1" spans="1:10">
      <c r="A16" s="6"/>
      <c r="B16" s="6" t="s">
        <v>109</v>
      </c>
      <c r="C16" s="6" t="s">
        <v>55</v>
      </c>
      <c r="D16" s="6" t="s">
        <v>40</v>
      </c>
      <c r="E16" s="6">
        <v>90</v>
      </c>
      <c r="F16" s="6">
        <v>90</v>
      </c>
      <c r="G16" s="6">
        <v>100</v>
      </c>
      <c r="H16" s="6">
        <v>10</v>
      </c>
      <c r="I16" s="6">
        <f t="shared" si="0"/>
        <v>10</v>
      </c>
      <c r="J16" s="6"/>
    </row>
    <row r="17" ht="26.1" customHeight="1" spans="1:10">
      <c r="A17" s="24" t="s">
        <v>61</v>
      </c>
      <c r="B17" s="25"/>
      <c r="C17" s="25"/>
      <c r="D17" s="26"/>
      <c r="E17" s="25"/>
      <c r="F17" s="25"/>
      <c r="G17" s="25"/>
      <c r="H17" s="25"/>
      <c r="I17" s="25"/>
      <c r="J17" s="2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" right="0.7" top="0.75" bottom="0.75" header="0.3" footer="0.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1环境宣传和环境质量达标、环保服务外包</vt:lpstr>
      <vt:lpstr>2璧山“三河”流域河流水质和水库、29个污水处理厂监测服务采购</vt:lpstr>
      <vt:lpstr>3大气污染防治攻坚专项行动和大气污染防止运行保证经费</vt:lpstr>
      <vt:lpstr>4重污染天气监测设备采购和菜籽沟空气自动站迁建项目</vt:lpstr>
      <vt:lpstr>5水污染防治和水质达标治理项目</vt:lpstr>
      <vt:lpstr>6安排2020年市级生态环境“以奖促治”专项资金</vt:lpstr>
      <vt:lpstr>7环境污染源普查和应急能力建设、环境安全及技术保障服务项目</vt:lpstr>
      <vt:lpstr>8医疗废物处置设施建设项目中央基建投资</vt:lpstr>
      <vt:lpstr>9市级生态环境“以奖促治”专项资金的通知</vt:lpstr>
      <vt:lpstr>10观音塘湿地公园水生态示范基地项目运维和生态环境损害赔偿经费</vt:lpstr>
      <vt:lpstr>11监测站实验室和分析室搬迁</vt:lpstr>
      <vt:lpstr>12太阳堡行政服务中心2号楼34层改造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2006-09-16T00:00:00Z</dcterms:created>
  <dcterms:modified xsi:type="dcterms:W3CDTF">2022-10-26T09:19:03Z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2453D192B68E4590A04B1CD46BAC6A66</vt:lpwstr>
  </property>
</Properties>
</file>