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1" activeTab="12"/>
  </bookViews>
  <sheets>
    <sheet name="1.水库增设或更换安全警示牌" sheetId="1" r:id="rId1"/>
    <sheet name="2.水库等区域水质保护经费" sheetId="2" r:id="rId2"/>
    <sheet name="3.工程管理及维修养护" sheetId="3" r:id="rId3"/>
    <sheet name="4.水库安全巡逻" sheetId="4" r:id="rId4"/>
    <sheet name="5.信访维稳经费" sheetId="5" r:id="rId5"/>
    <sheet name="6.水资源涵养保护及水生态修复管护经费" sheetId="6" r:id="rId6"/>
    <sheet name="7.水库防汛演练和汛期值班" sheetId="7" r:id="rId7"/>
    <sheet name="8.防汛应急物资采购" sheetId="8" r:id="rId8"/>
    <sheet name="9.全区水库安全管理三个责任人培训" sheetId="9" r:id="rId9"/>
    <sheet name="10.已建管理房维修维护" sheetId="10" r:id="rId10"/>
    <sheet name="11.梅江河-三五水库应急调水电费" sheetId="11" r:id="rId11"/>
    <sheet name="12.璧山区百家店等19座水库雨水情和安全监测设施安装和白蚁防" sheetId="12" r:id="rId12"/>
    <sheet name="13.璧山区2022年中央水利救灾资金（第一批）(大沟等7座水" sheetId="14" r:id="rId13"/>
  </sheets>
  <definedNames>
    <definedName name="_xlnm.Print_Area" localSheetId="2">'3.工程管理及维修养护'!$A$1:$J$19</definedName>
    <definedName name="_xlnm.Print_Area" localSheetId="1">'2.水库等区域水质保护经费'!$A$1:$J$19</definedName>
  </definedNames>
  <calcPr calcId="144525"/>
</workbook>
</file>

<file path=xl/sharedStrings.xml><?xml version="1.0" encoding="utf-8"?>
<sst xmlns="http://schemas.openxmlformats.org/spreadsheetml/2006/main" count="883" uniqueCount="183">
  <si>
    <t>附件1</t>
  </si>
  <si>
    <t>璧山区2022年度项目支出绩效自评表</t>
  </si>
  <si>
    <t>项目名称</t>
  </si>
  <si>
    <t>水库增设或更换安全警示牌</t>
  </si>
  <si>
    <t>自评总分</t>
  </si>
  <si>
    <t>等级</t>
  </si>
  <si>
    <t>实施单位</t>
  </si>
  <si>
    <t>重庆市璧山区水利水库服务中心</t>
  </si>
  <si>
    <t>主管部门</t>
  </si>
  <si>
    <t>重庆市璧山区水利局</t>
  </si>
  <si>
    <t>填表人</t>
  </si>
  <si>
    <t>夏文全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</si>
  <si>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</si>
  <si>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</si>
  <si>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</si>
  <si>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</si>
  <si>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</si>
  <si>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</si>
  <si>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</si>
  <si>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</si>
  <si>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</si>
  <si>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</si>
  <si>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</si>
  <si>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2022年9月前完成标语牌和警示牌更换。</t>
  </si>
  <si>
    <t>在规定时间内完成了标语牌和警示牌更换，减少水库危险发生</t>
  </si>
  <si>
    <t>绩
效
指
标</t>
  </si>
  <si>
    <t>具体指标及内容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</si>
  <si>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</si>
  <si>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</si>
  <si>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</si>
  <si>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</si>
  <si>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</si>
  <si>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</si>
  <si>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</si>
  <si>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</si>
  <si>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项目总投资</t>
  </si>
  <si>
    <t>10</t>
  </si>
  <si>
    <t>万元/年</t>
  </si>
  <si>
    <t>≤</t>
  </si>
  <si>
    <t>5</t>
  </si>
  <si>
    <t>警示牌维修更换数量</t>
  </si>
  <si>
    <t>块</t>
  </si>
  <si>
    <t>＝</t>
  </si>
  <si>
    <t>50</t>
  </si>
  <si>
    <t>规定时间内工程完成率</t>
  </si>
  <si>
    <t>%</t>
  </si>
  <si>
    <t>100</t>
  </si>
  <si>
    <t>参建单位合格率</t>
  </si>
  <si>
    <t>15</t>
  </si>
  <si>
    <t>涉及水库数量</t>
  </si>
  <si>
    <t>座</t>
  </si>
  <si>
    <t>35</t>
  </si>
  <si>
    <t>验收合格率</t>
  </si>
  <si>
    <t>30</t>
  </si>
  <si>
    <t>标语警示牌使用年限</t>
  </si>
  <si>
    <t>年</t>
  </si>
  <si>
    <t>≥</t>
  </si>
  <si>
    <t>2</t>
  </si>
  <si>
    <t>备注</t>
  </si>
  <si>
    <t>注：年末零结转资金不作为预算调整。</t>
  </si>
  <si>
    <t>水库等区域水质保护经费</t>
  </si>
  <si>
    <t>60-80中，低于60差</t>
  </si>
  <si>
    <t>2022年12月前完成水库等区域水质保护。</t>
  </si>
  <si>
    <t>完成水库放养鱼苗，维护隔离带设施和水生植物及涵养林，对水库等区域水质进行保护，库区生物多样性提高，水生态环境改善。</t>
  </si>
  <si>
    <t>水生植物及涵养林维护面积</t>
  </si>
  <si>
    <t>万平方千米</t>
  </si>
  <si>
    <t>7.63</t>
  </si>
  <si>
    <t>得分系数为负数的为0</t>
  </si>
  <si>
    <t>隔离带设施维护长度</t>
  </si>
  <si>
    <t>米</t>
  </si>
  <si>
    <t>1500</t>
  </si>
  <si>
    <t>放养鱼苗数量</t>
  </si>
  <si>
    <t>万尾（粒）</t>
  </si>
  <si>
    <t>25</t>
  </si>
  <si>
    <t>55</t>
  </si>
  <si>
    <t>=</t>
  </si>
  <si>
    <t>项目实施影响年数</t>
  </si>
  <si>
    <t>工程管理及维修养护</t>
  </si>
  <si>
    <t>2022年12月前完成水库及其附属设施工程管理及维修养护工作。</t>
  </si>
  <si>
    <t>已完成对草坪补种维护，大坝保洁、渠道维修养护，改善水库设施安全状况，保障水库功能正常运行</t>
  </si>
  <si>
    <t>120</t>
  </si>
  <si>
    <t>草坪补种维护面积</t>
  </si>
  <si>
    <t>平方米</t>
  </si>
  <si>
    <t>300</t>
  </si>
  <si>
    <t>大坝保洁数量</t>
  </si>
  <si>
    <t>34</t>
  </si>
  <si>
    <t>渠道维修养护长度</t>
  </si>
  <si>
    <t>千米</t>
  </si>
  <si>
    <t>20</t>
  </si>
  <si>
    <t>1</t>
  </si>
  <si>
    <t>水库安全巡逻</t>
  </si>
  <si>
    <t>通过购买安保服务方式开展禁止钓鱼、游泳等污染水体行为，有效减少水库违法发证率，有效保障水库水质及设施安全，提高水库管理能力。</t>
  </si>
  <si>
    <t>完成购买安保服务，成功开展禁止钓鱼、游泳等污染水体行为，减少了水库违法发生率，保障了水库水质及设施安全，提高水库管理能力。</t>
  </si>
  <si>
    <t>外包服务人数</t>
  </si>
  <si>
    <t>人</t>
  </si>
  <si>
    <t>40</t>
  </si>
  <si>
    <t>规定时间内完成率</t>
  </si>
  <si>
    <t>95</t>
  </si>
  <si>
    <t>单位资质合格率</t>
  </si>
  <si>
    <t>万元</t>
  </si>
  <si>
    <t>150</t>
  </si>
  <si>
    <t>信访维稳经费</t>
  </si>
  <si>
    <t>22年完成支付修建水库受伤人员、周边困难群众、淹没地、伤残军人土地租金等12.718万元，确保其权益、基本生活得到保障。</t>
  </si>
  <si>
    <t>完成支付修建水库受伤人员、周边困难群众、淹没地、伤残军人土地租金等10.308万元，促进社会和谐发展</t>
  </si>
  <si>
    <t>补助金额发放到位率</t>
  </si>
  <si>
    <t>补助发放金额</t>
  </si>
  <si>
    <t>12.718</t>
  </si>
  <si>
    <t>在规定时间内按时发放率</t>
  </si>
  <si>
    <t>伤残群众补助人数</t>
  </si>
  <si>
    <t>水资源涵养保护及水生态修复管护经费</t>
  </si>
  <si>
    <t>水资源涵养保护及水生态修复项目租地及管护费用，保障涵养林管护服务正常开展。</t>
  </si>
  <si>
    <t>对照“预期绩效目标”，尽量加入下面的绩效指标及对应的完成情况</t>
  </si>
  <si>
    <t>保障涵养林等管护工程正常开展</t>
  </si>
  <si>
    <t>90</t>
  </si>
  <si>
    <t>相关人员满意度</t>
  </si>
  <si>
    <t>＞</t>
  </si>
  <si>
    <t>规定时间支付率</t>
  </si>
  <si>
    <t>水资源涵养保护及水生态修复涉及水库</t>
  </si>
  <si>
    <t>服务质量评定</t>
  </si>
  <si>
    <t>水库防汛演练和汛期值班</t>
  </si>
  <si>
    <t>完成汛期水库值班，并开展水库防汛应急演练工作。</t>
  </si>
  <si>
    <t>完成汛期水库值班，水库防汛应急演练工作，减少值班事故发生。</t>
  </si>
  <si>
    <t>防汛演练次数</t>
  </si>
  <si>
    <t>次</t>
  </si>
  <si>
    <t>项目实施影响年度</t>
  </si>
  <si>
    <t>值班发生事故率</t>
  </si>
  <si>
    <t>0</t>
  </si>
  <si>
    <t>防汛演练质量达标率</t>
  </si>
  <si>
    <t>12.79</t>
  </si>
  <si>
    <t>汛期值班天数</t>
  </si>
  <si>
    <t>天</t>
  </si>
  <si>
    <t>153</t>
  </si>
  <si>
    <t>防汛应急物资采购</t>
  </si>
  <si>
    <t>2022年12月前完成防汛物资采购任务</t>
  </si>
  <si>
    <t>已完成防汛物资采购，购置物资质量合格率100%，</t>
  </si>
  <si>
    <t>项目实施总成本</t>
  </si>
  <si>
    <t>元</t>
  </si>
  <si>
    <t>40000</t>
  </si>
  <si>
    <t>采购完及时率</t>
  </si>
  <si>
    <t>供应商资质合格率</t>
  </si>
  <si>
    <t>物资验收合格率</t>
  </si>
  <si>
    <t>物资采购数量</t>
  </si>
  <si>
    <t>项</t>
  </si>
  <si>
    <t>全区水库安全管理三个责任人培训</t>
  </si>
  <si>
    <t>全年培训120人，提升水库小型水库安全管理“三个责任人”的责任意识和业务水平。</t>
  </si>
  <si>
    <t>完成及时率</t>
  </si>
  <si>
    <t>培训人数</t>
  </si>
  <si>
    <t>3</t>
  </si>
  <si>
    <t>防汛相关培训覆盖率</t>
  </si>
  <si>
    <t xml:space="preserve">项目实施影响年度 </t>
  </si>
  <si>
    <t>已建管理房维修维护</t>
  </si>
  <si>
    <t>完成3座水库管理房修缮工作</t>
  </si>
  <si>
    <t>对3座水库管理房进行了修缮，保障了水库管理工作正常开展</t>
  </si>
  <si>
    <t>规定时间完成率</t>
  </si>
  <si>
    <t>梅江河-三五水库应急调水电费</t>
  </si>
  <si>
    <t>及时支付电费，保障抢险调水工程电力供应，保障丁家水厂取水供应。</t>
  </si>
  <si>
    <t>完成梅江河-三五水库应急调水电费支付，保障了抢险调水工程电力供应，和丁家水厂取水供应。群众用水得到了保障</t>
  </si>
  <si>
    <t>涉及项目数量</t>
  </si>
  <si>
    <t>个</t>
  </si>
  <si>
    <t>支付到位率</t>
  </si>
  <si>
    <t>璧山区百家店等19座水库雨水情和安全监测设施安装和白蚁防治</t>
  </si>
  <si>
    <t>完成19座水库雨水情和安全检测设施安装和22年2022年水库白蚁防治</t>
  </si>
  <si>
    <t>开展了全区84座水库大坝白蚁普查并分批进行白蚁防治，已完成白蚁危害较重的11座水库白蚁防治工作即2022年度水库白蚁治理项目，</t>
  </si>
  <si>
    <t>白蚁普查水库座数</t>
  </si>
  <si>
    <t>白蚁防治水库座数</t>
  </si>
  <si>
    <t>座数</t>
  </si>
  <si>
    <t>水库安全检测达标率</t>
  </si>
  <si>
    <t>安全监测完工及时率</t>
  </si>
  <si>
    <t>安全检测数据准确性</t>
  </si>
  <si>
    <t>保障水库安全</t>
  </si>
  <si>
    <t>无</t>
  </si>
  <si>
    <t>保障</t>
  </si>
  <si>
    <t>保障水库日常运行</t>
  </si>
  <si>
    <t>璧山区2022年中央水利救灾资金（第一批）(大沟等7座水库维修养护工程)</t>
  </si>
  <si>
    <t>开展了金堂、同心、大沟等7个水库中型灌区维修养护工作</t>
  </si>
  <si>
    <t>完成了金堂、同心、大沟等7个水库中型灌区维修养护工作，保障水库正常运行工作</t>
  </si>
  <si>
    <t>水库维修养护质量达标率</t>
  </si>
  <si>
    <t>保障水库中型灌区安全</t>
  </si>
  <si>
    <t>有效保障</t>
  </si>
  <si>
    <t>减少事故发生</t>
  </si>
  <si>
    <t>减少</t>
  </si>
  <si>
    <t>有效建设</t>
  </si>
  <si>
    <t>保障群众财产安全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</si>
</sst>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name val="仿宋"/>
      <charset val="134"/>
    </font>
    <font>
      <b/>
      <sz val="16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selection activeCell="K11" sqref="K11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3</v>
      </c>
      <c r="C3" s="5"/>
      <c r="D3" s="5"/>
      <c r="E3" s="5"/>
      <c r="F3" s="6"/>
      <c r="G3" s="3" t="s">
        <v>4</v>
      </c>
      <c r="H3" s="3">
        <v>96.26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ht="57" customHeight="1" spans="1:10">
      <c r="A6" s="10"/>
      <c r="B6" s="4">
        <v>50000</v>
      </c>
      <c r="C6" s="6"/>
      <c r="D6" s="4">
        <v>0</v>
      </c>
      <c r="E6" s="6"/>
      <c r="F6" s="4">
        <v>31300</v>
      </c>
      <c r="G6" s="6"/>
      <c r="H6" s="3">
        <f>F6/B6*100</f>
        <v>62.6</v>
      </c>
      <c r="I6" s="18">
        <v>10</v>
      </c>
      <c r="J6" s="3">
        <f>H6*I6*0.01</f>
        <v>6.26</v>
      </c>
    </row>
    <row r="7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ht="75" customHeight="1" spans="1:10">
      <c r="A8" s="3"/>
      <c r="B8" s="4" t="s">
        <v>23</v>
      </c>
      <c r="C8" s="5"/>
      <c r="D8" s="5"/>
      <c r="E8" s="5"/>
      <c r="F8" s="6"/>
      <c r="G8" s="4" t="s">
        <v>24</v>
      </c>
      <c r="H8" s="5"/>
      <c r="I8" s="5"/>
      <c r="J8" s="6"/>
    </row>
    <row r="9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1">
      <c r="A10" s="3"/>
      <c r="B10" s="35" t="s">
        <v>35</v>
      </c>
      <c r="C10" s="31" t="s">
        <v>36</v>
      </c>
      <c r="D10" s="31" t="s">
        <v>37</v>
      </c>
      <c r="E10" s="31" t="s">
        <v>38</v>
      </c>
      <c r="F10" s="31" t="s">
        <v>39</v>
      </c>
      <c r="G10" s="3">
        <v>3.13</v>
      </c>
      <c r="H10" s="13">
        <v>100</v>
      </c>
      <c r="I10" s="3">
        <f>C10*H10*0.01</f>
        <v>10</v>
      </c>
      <c r="J10" s="3"/>
      <c r="K10" s="16"/>
    </row>
    <row r="11" ht="26.1" customHeight="1" spans="1:10">
      <c r="A11" s="3"/>
      <c r="B11" s="35" t="s">
        <v>40</v>
      </c>
      <c r="C11" s="31" t="s">
        <v>36</v>
      </c>
      <c r="D11" s="31" t="s">
        <v>41</v>
      </c>
      <c r="E11" s="31" t="s">
        <v>42</v>
      </c>
      <c r="F11" s="31" t="s">
        <v>43</v>
      </c>
      <c r="G11" s="3">
        <v>50</v>
      </c>
      <c r="H11" s="13">
        <f t="shared" ref="H11:H21" si="0">(1-(F11-G11)/F11/0.1)*100</f>
        <v>100</v>
      </c>
      <c r="I11" s="3">
        <f t="shared" ref="I11:I21" si="1">C11*H11*0.01</f>
        <v>10</v>
      </c>
      <c r="J11" s="3"/>
    </row>
    <row r="12" ht="26.1" customHeight="1" spans="1:10">
      <c r="A12" s="3"/>
      <c r="B12" s="35" t="s">
        <v>44</v>
      </c>
      <c r="C12" s="31" t="s">
        <v>36</v>
      </c>
      <c r="D12" s="31" t="s">
        <v>45</v>
      </c>
      <c r="E12" s="31" t="s">
        <v>42</v>
      </c>
      <c r="F12" s="31" t="s">
        <v>46</v>
      </c>
      <c r="G12" s="3">
        <v>100</v>
      </c>
      <c r="H12" s="13">
        <f t="shared" si="0"/>
        <v>100</v>
      </c>
      <c r="I12" s="3">
        <f t="shared" si="1"/>
        <v>10</v>
      </c>
      <c r="J12" s="3"/>
    </row>
    <row r="13" ht="26.1" customHeight="1" spans="1:10">
      <c r="A13" s="3"/>
      <c r="B13" s="35" t="s">
        <v>47</v>
      </c>
      <c r="C13" s="31" t="s">
        <v>48</v>
      </c>
      <c r="D13" s="31" t="s">
        <v>45</v>
      </c>
      <c r="E13" s="31" t="s">
        <v>42</v>
      </c>
      <c r="F13" s="31" t="s">
        <v>46</v>
      </c>
      <c r="G13" s="3">
        <v>100</v>
      </c>
      <c r="H13" s="13">
        <f t="shared" si="0"/>
        <v>100</v>
      </c>
      <c r="I13" s="3">
        <f t="shared" si="1"/>
        <v>15</v>
      </c>
      <c r="J13" s="3"/>
    </row>
    <row r="14" ht="26.1" customHeight="1" spans="1:10">
      <c r="A14" s="3"/>
      <c r="B14" s="35" t="s">
        <v>49</v>
      </c>
      <c r="C14" s="31" t="s">
        <v>36</v>
      </c>
      <c r="D14" s="31" t="s">
        <v>50</v>
      </c>
      <c r="E14" s="31" t="s">
        <v>42</v>
      </c>
      <c r="F14" s="31" t="s">
        <v>51</v>
      </c>
      <c r="G14" s="3">
        <v>35</v>
      </c>
      <c r="H14" s="13">
        <f t="shared" si="0"/>
        <v>100</v>
      </c>
      <c r="I14" s="3">
        <f t="shared" si="1"/>
        <v>10</v>
      </c>
      <c r="J14" s="3"/>
    </row>
    <row r="15" ht="26.1" customHeight="1" spans="1:10">
      <c r="A15" s="3"/>
      <c r="B15" s="35" t="s">
        <v>52</v>
      </c>
      <c r="C15" s="31" t="s">
        <v>53</v>
      </c>
      <c r="D15" s="31" t="s">
        <v>45</v>
      </c>
      <c r="E15" s="31" t="s">
        <v>42</v>
      </c>
      <c r="F15" s="31" t="s">
        <v>46</v>
      </c>
      <c r="G15" s="3">
        <v>100</v>
      </c>
      <c r="H15" s="13">
        <f t="shared" si="0"/>
        <v>100</v>
      </c>
      <c r="I15" s="3">
        <f t="shared" si="1"/>
        <v>30</v>
      </c>
      <c r="J15" s="3"/>
    </row>
    <row r="16" ht="26.1" customHeight="1" spans="1:10">
      <c r="A16" s="3"/>
      <c r="B16" s="35" t="s">
        <v>54</v>
      </c>
      <c r="C16" s="31" t="s">
        <v>39</v>
      </c>
      <c r="D16" s="31" t="s">
        <v>55</v>
      </c>
      <c r="E16" s="31" t="s">
        <v>56</v>
      </c>
      <c r="F16" s="31" t="s">
        <v>57</v>
      </c>
      <c r="G16" s="3">
        <v>2</v>
      </c>
      <c r="H16" s="13">
        <f t="shared" si="0"/>
        <v>100</v>
      </c>
      <c r="I16" s="3">
        <f t="shared" si="1"/>
        <v>5</v>
      </c>
      <c r="J16" s="3"/>
    </row>
    <row r="17" ht="26.1" customHeight="1" spans="1:10">
      <c r="A17" s="14" t="s">
        <v>58</v>
      </c>
      <c r="B17" s="14"/>
      <c r="C17" s="14"/>
      <c r="D17" s="14"/>
      <c r="E17" s="14"/>
      <c r="F17" s="14"/>
      <c r="G17" s="14"/>
      <c r="H17" s="14"/>
      <c r="I17" s="14"/>
      <c r="J17" s="14"/>
    </row>
    <row r="18" ht="26.1" customHeight="1" spans="1:10">
      <c r="A18" s="15" t="s">
        <v>59</v>
      </c>
      <c r="B18" s="15"/>
      <c r="C18" s="15"/>
      <c r="D18" s="15"/>
      <c r="E18" s="15"/>
      <c r="F18" s="15"/>
      <c r="G18" s="15"/>
      <c r="H18" s="15"/>
      <c r="I18" s="15"/>
      <c r="J18" s="15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7:J17"/>
    <mergeCell ref="A18:J18"/>
    <mergeCell ref="A5:A6"/>
    <mergeCell ref="A7:A8"/>
    <mergeCell ref="A9:A16"/>
  </mergeCells>
  <pageMargins left="0.699305555555556" right="0.699305555555556" top="0.75" bottom="0.75" header="0.3" footer="0.3"/>
  <pageSetup paperSize="9" scale="8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4" workbookViewId="0">
      <selection activeCell="L13" sqref="L13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150</v>
      </c>
      <c r="C3" s="5"/>
      <c r="D3" s="5"/>
      <c r="E3" s="5"/>
      <c r="F3" s="6"/>
      <c r="G3" s="3" t="s">
        <v>4</v>
      </c>
      <c r="H3" s="3">
        <v>90.02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200000</v>
      </c>
      <c r="C6" s="6"/>
      <c r="D6" s="4">
        <v>0</v>
      </c>
      <c r="E6" s="6"/>
      <c r="F6" s="4">
        <v>497</v>
      </c>
      <c r="G6" s="6"/>
      <c r="H6" s="34">
        <f>F6/B6*100</f>
        <v>0.2485</v>
      </c>
      <c r="I6" s="18">
        <v>10</v>
      </c>
      <c r="J6" s="34">
        <f>H6*I6*0.01</f>
        <v>0.02485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151</v>
      </c>
      <c r="C8" s="5"/>
      <c r="D8" s="5"/>
      <c r="E8" s="5"/>
      <c r="F8" s="6"/>
      <c r="G8" s="4" t="s">
        <v>152</v>
      </c>
      <c r="H8" s="5"/>
      <c r="I8" s="5"/>
      <c r="J8" s="6"/>
    </row>
    <row r="9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1">
      <c r="A10" s="3"/>
      <c r="B10" s="31" t="s">
        <v>47</v>
      </c>
      <c r="C10" s="31" t="s">
        <v>73</v>
      </c>
      <c r="D10" s="31" t="s">
        <v>45</v>
      </c>
      <c r="E10" s="31" t="s">
        <v>75</v>
      </c>
      <c r="F10" s="31" t="s">
        <v>46</v>
      </c>
      <c r="G10" s="3">
        <v>100</v>
      </c>
      <c r="H10" s="13">
        <f t="shared" ref="H10:H21" si="0">(1-(F10-G10)/F10/0.1)*100</f>
        <v>100</v>
      </c>
      <c r="I10" s="3">
        <f t="shared" ref="I10:I21" si="1">C10*H10*0.01</f>
        <v>25</v>
      </c>
      <c r="J10" s="3"/>
      <c r="K10" s="16"/>
    </row>
    <row r="11" customFormat="1" ht="26.1" customHeight="1" spans="1:10">
      <c r="A11" s="3"/>
      <c r="B11" s="31" t="s">
        <v>52</v>
      </c>
      <c r="C11" s="31" t="s">
        <v>53</v>
      </c>
      <c r="D11" s="31" t="s">
        <v>45</v>
      </c>
      <c r="E11" s="31" t="s">
        <v>75</v>
      </c>
      <c r="F11" s="31" t="s">
        <v>46</v>
      </c>
      <c r="G11" s="3">
        <v>100</v>
      </c>
      <c r="H11" s="13">
        <f t="shared" si="0"/>
        <v>100</v>
      </c>
      <c r="I11" s="3">
        <f t="shared" si="1"/>
        <v>30</v>
      </c>
      <c r="J11" s="3"/>
    </row>
    <row r="12" customFormat="1" ht="26.1" customHeight="1" spans="1:10">
      <c r="A12" s="3"/>
      <c r="B12" s="31" t="s">
        <v>35</v>
      </c>
      <c r="C12" s="31" t="s">
        <v>36</v>
      </c>
      <c r="D12" s="31" t="s">
        <v>99</v>
      </c>
      <c r="E12" s="31" t="s">
        <v>38</v>
      </c>
      <c r="F12" s="31" t="s">
        <v>88</v>
      </c>
      <c r="G12" s="3">
        <v>497</v>
      </c>
      <c r="H12" s="13">
        <f t="shared" si="0"/>
        <v>23950</v>
      </c>
      <c r="I12" s="3">
        <f t="shared" si="1"/>
        <v>2395</v>
      </c>
      <c r="J12" s="3"/>
    </row>
    <row r="13" customFormat="1" ht="26.1" customHeight="1" spans="1:10">
      <c r="A13" s="3"/>
      <c r="B13" s="31" t="s">
        <v>153</v>
      </c>
      <c r="C13" s="31" t="s">
        <v>36</v>
      </c>
      <c r="D13" s="31" t="s">
        <v>45</v>
      </c>
      <c r="E13" s="31" t="s">
        <v>75</v>
      </c>
      <c r="F13" s="31" t="s">
        <v>97</v>
      </c>
      <c r="G13" s="3">
        <v>95</v>
      </c>
      <c r="H13" s="13">
        <f t="shared" si="0"/>
        <v>100</v>
      </c>
      <c r="I13" s="3">
        <f t="shared" si="1"/>
        <v>10</v>
      </c>
      <c r="J13" s="3"/>
    </row>
    <row r="14" customFormat="1" ht="26.1" customHeight="1" spans="1:10">
      <c r="A14" s="3"/>
      <c r="B14" s="31" t="s">
        <v>124</v>
      </c>
      <c r="C14" s="31" t="s">
        <v>39</v>
      </c>
      <c r="D14" s="31" t="s">
        <v>55</v>
      </c>
      <c r="E14" s="31" t="s">
        <v>75</v>
      </c>
      <c r="F14" s="31" t="s">
        <v>39</v>
      </c>
      <c r="G14" s="3">
        <v>5</v>
      </c>
      <c r="H14" s="13">
        <f t="shared" si="0"/>
        <v>100</v>
      </c>
      <c r="I14" s="3">
        <f t="shared" si="1"/>
        <v>5</v>
      </c>
      <c r="J14" s="3"/>
    </row>
    <row r="15" customFormat="1" ht="26.1" customHeight="1" spans="1:10">
      <c r="A15" s="3"/>
      <c r="B15" s="31" t="s">
        <v>49</v>
      </c>
      <c r="C15" s="31" t="s">
        <v>36</v>
      </c>
      <c r="D15" s="31" t="s">
        <v>50</v>
      </c>
      <c r="E15" s="31" t="s">
        <v>75</v>
      </c>
      <c r="F15" s="31" t="s">
        <v>147</v>
      </c>
      <c r="G15" s="3">
        <v>3</v>
      </c>
      <c r="H15" s="13">
        <f t="shared" si="0"/>
        <v>100</v>
      </c>
      <c r="I15" s="3">
        <f t="shared" si="1"/>
        <v>10</v>
      </c>
      <c r="J15" s="3"/>
    </row>
    <row r="16" customFormat="1" ht="26.1" customHeight="1" spans="1:10">
      <c r="A16" s="37" t="s">
        <v>58</v>
      </c>
      <c r="B16" s="37"/>
      <c r="C16" s="37"/>
      <c r="D16" s="37"/>
      <c r="E16" s="37"/>
      <c r="F16" s="37"/>
      <c r="G16" s="37"/>
      <c r="H16" s="37"/>
      <c r="I16" s="37"/>
      <c r="J16" s="37"/>
    </row>
    <row r="17" customFormat="1" ht="26.1" customHeight="1" spans="1:10">
      <c r="A17" s="38" t="s">
        <v>59</v>
      </c>
      <c r="B17" s="38"/>
      <c r="C17" s="38"/>
      <c r="D17" s="38"/>
      <c r="E17" s="38"/>
      <c r="F17" s="38"/>
      <c r="G17" s="38"/>
      <c r="H17" s="38"/>
      <c r="I17" s="38"/>
      <c r="J17" s="38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6:J16"/>
    <mergeCell ref="A17:J17"/>
    <mergeCell ref="A5:A6"/>
    <mergeCell ref="A7:A8"/>
    <mergeCell ref="A9:A15"/>
  </mergeCells>
  <pageMargins left="0.751388888888889" right="0.751388888888889" top="1" bottom="0.802777777777778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6" workbookViewId="0">
      <selection activeCell="A20" sqref="A20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154</v>
      </c>
      <c r="C3" s="5"/>
      <c r="D3" s="5"/>
      <c r="E3" s="5"/>
      <c r="F3" s="6"/>
      <c r="G3" s="3" t="s">
        <v>4</v>
      </c>
      <c r="H3" s="3">
        <v>95.51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100000</v>
      </c>
      <c r="C6" s="6"/>
      <c r="D6" s="4"/>
      <c r="E6" s="6"/>
      <c r="F6" s="4">
        <v>5509.37</v>
      </c>
      <c r="G6" s="6"/>
      <c r="H6" s="34">
        <f>F6/B6*100</f>
        <v>5.50937</v>
      </c>
      <c r="I6" s="36">
        <v>10</v>
      </c>
      <c r="J6" s="34">
        <f>H6*I6*0.01</f>
        <v>0.550937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155</v>
      </c>
      <c r="C8" s="5"/>
      <c r="D8" s="5"/>
      <c r="E8" s="5"/>
      <c r="F8" s="6"/>
      <c r="G8" s="4" t="s">
        <v>156</v>
      </c>
      <c r="H8" s="5"/>
      <c r="I8" s="5"/>
      <c r="J8" s="6"/>
    </row>
    <row r="9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1">
      <c r="A10" s="3"/>
      <c r="B10" s="35" t="s">
        <v>116</v>
      </c>
      <c r="C10" s="31" t="s">
        <v>53</v>
      </c>
      <c r="D10" s="31" t="s">
        <v>45</v>
      </c>
      <c r="E10" s="31" t="s">
        <v>42</v>
      </c>
      <c r="F10" s="31" t="s">
        <v>46</v>
      </c>
      <c r="G10" s="3">
        <v>100</v>
      </c>
      <c r="H10" s="13">
        <f>(1-(F10-G10)/F10/0.1)*100</f>
        <v>100</v>
      </c>
      <c r="I10" s="3">
        <f t="shared" ref="I10:I15" si="0">C10*H10*0.01</f>
        <v>30</v>
      </c>
      <c r="J10" s="3"/>
      <c r="K10" s="16"/>
    </row>
    <row r="11" customFormat="1" ht="26.1" customHeight="1" spans="1:10">
      <c r="A11" s="3"/>
      <c r="B11" s="35" t="s">
        <v>157</v>
      </c>
      <c r="C11" s="31" t="s">
        <v>36</v>
      </c>
      <c r="D11" s="31" t="s">
        <v>158</v>
      </c>
      <c r="E11" s="31" t="s">
        <v>42</v>
      </c>
      <c r="F11" s="31" t="s">
        <v>89</v>
      </c>
      <c r="G11" s="3">
        <v>1</v>
      </c>
      <c r="H11" s="13">
        <f>(1-(F11-G11)/F11/0.1)*100</f>
        <v>100</v>
      </c>
      <c r="I11" s="3">
        <f t="shared" si="0"/>
        <v>10</v>
      </c>
      <c r="J11" s="3"/>
    </row>
    <row r="12" customFormat="1" ht="26.1" customHeight="1" spans="1:10">
      <c r="A12" s="3"/>
      <c r="B12" s="35" t="s">
        <v>159</v>
      </c>
      <c r="C12" s="31" t="s">
        <v>53</v>
      </c>
      <c r="D12" s="31" t="s">
        <v>45</v>
      </c>
      <c r="E12" s="31" t="s">
        <v>42</v>
      </c>
      <c r="F12" s="31" t="s">
        <v>46</v>
      </c>
      <c r="G12" s="3">
        <v>100</v>
      </c>
      <c r="H12" s="13">
        <f>(1-(F12-G12)/F12/0.1)*100</f>
        <v>100</v>
      </c>
      <c r="I12" s="3">
        <f t="shared" si="0"/>
        <v>30</v>
      </c>
      <c r="J12" s="3"/>
    </row>
    <row r="13" customFormat="1" ht="26.1" customHeight="1" spans="1:10">
      <c r="A13" s="3"/>
      <c r="B13" s="35" t="s">
        <v>35</v>
      </c>
      <c r="C13" s="31" t="s">
        <v>36</v>
      </c>
      <c r="D13" s="31" t="s">
        <v>99</v>
      </c>
      <c r="E13" s="31" t="s">
        <v>38</v>
      </c>
      <c r="F13" s="31" t="s">
        <v>36</v>
      </c>
      <c r="G13" s="3">
        <v>0.550937</v>
      </c>
      <c r="H13" s="13">
        <v>100</v>
      </c>
      <c r="I13" s="3">
        <f t="shared" si="0"/>
        <v>10</v>
      </c>
      <c r="J13" s="3"/>
    </row>
    <row r="14" customFormat="1" ht="26.1" customHeight="1" spans="1:10">
      <c r="A14" s="3"/>
      <c r="B14" s="35" t="s">
        <v>124</v>
      </c>
      <c r="C14" s="31" t="s">
        <v>39</v>
      </c>
      <c r="D14" s="31" t="s">
        <v>55</v>
      </c>
      <c r="E14" s="31" t="s">
        <v>42</v>
      </c>
      <c r="F14" s="31" t="s">
        <v>89</v>
      </c>
      <c r="G14" s="3">
        <v>1</v>
      </c>
      <c r="H14" s="13">
        <f>(1-(F14-G14)/F14/0.1)*100</f>
        <v>100</v>
      </c>
      <c r="I14" s="3">
        <f t="shared" si="0"/>
        <v>5</v>
      </c>
      <c r="J14" s="3"/>
    </row>
    <row r="15" customFormat="1" ht="26.1" customHeight="1" spans="1:10">
      <c r="A15" s="3"/>
      <c r="B15" s="35" t="s">
        <v>114</v>
      </c>
      <c r="C15" s="31" t="s">
        <v>39</v>
      </c>
      <c r="D15" s="31" t="s">
        <v>45</v>
      </c>
      <c r="E15" s="31" t="s">
        <v>115</v>
      </c>
      <c r="F15" s="31" t="s">
        <v>113</v>
      </c>
      <c r="G15" s="3">
        <v>91</v>
      </c>
      <c r="H15" s="13">
        <v>100</v>
      </c>
      <c r="I15" s="3">
        <f t="shared" si="0"/>
        <v>5</v>
      </c>
      <c r="J15" s="3"/>
    </row>
    <row r="16" customFormat="1" ht="26.1" customHeight="1" spans="1:10">
      <c r="A16" s="14" t="s">
        <v>58</v>
      </c>
      <c r="B16" s="14"/>
      <c r="C16" s="14"/>
      <c r="D16" s="14"/>
      <c r="E16" s="14"/>
      <c r="F16" s="14"/>
      <c r="G16" s="14"/>
      <c r="H16" s="14"/>
      <c r="I16" s="14"/>
      <c r="J16" s="14"/>
    </row>
    <row r="17" customFormat="1" ht="26.1" customHeight="1" spans="1:10">
      <c r="A17" s="15" t="s">
        <v>59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6:J16"/>
    <mergeCell ref="A17:J17"/>
    <mergeCell ref="A5:A6"/>
    <mergeCell ref="A7:A8"/>
    <mergeCell ref="A9:A15"/>
  </mergeCells>
  <pageMargins left="0.751388888888889" right="0.751388888888889" top="1" bottom="0.802777777777778" header="0.5" footer="0.5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4" workbookViewId="0">
      <selection activeCell="D22" sqref="D22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customFormat="1" ht="20.2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1">
      <c r="A3" s="21" t="s">
        <v>2</v>
      </c>
      <c r="B3" s="22" t="s">
        <v>160</v>
      </c>
      <c r="C3" s="23"/>
      <c r="D3" s="23"/>
      <c r="E3" s="23"/>
      <c r="F3" s="24"/>
      <c r="G3" s="21" t="s">
        <v>4</v>
      </c>
      <c r="H3" s="21">
        <v>90</v>
      </c>
      <c r="I3" s="21" t="s">
        <v>5</v>
      </c>
      <c r="J3" s="3" t="str">
        <f>IF(H3&gt;=90,"优","良")</f>
        <v>优</v>
      </c>
      <c r="K3" s="16"/>
    </row>
    <row r="4" ht="26.1" customHeight="1" spans="1:11">
      <c r="A4" s="21" t="s">
        <v>6</v>
      </c>
      <c r="B4" s="22" t="s">
        <v>7</v>
      </c>
      <c r="C4" s="24"/>
      <c r="D4" s="21" t="s">
        <v>8</v>
      </c>
      <c r="E4" s="25" t="s">
        <v>9</v>
      </c>
      <c r="F4" s="26"/>
      <c r="G4" s="21" t="s">
        <v>10</v>
      </c>
      <c r="H4" s="21" t="s">
        <v>11</v>
      </c>
      <c r="I4" s="21" t="s">
        <v>12</v>
      </c>
      <c r="J4" s="21">
        <v>41400332</v>
      </c>
      <c r="K4" s="17"/>
    </row>
    <row r="5" customFormat="1" ht="26.1" customHeight="1" spans="1:10">
      <c r="A5" s="27" t="s">
        <v>13</v>
      </c>
      <c r="B5" s="22" t="s">
        <v>14</v>
      </c>
      <c r="C5" s="24"/>
      <c r="D5" s="22" t="s">
        <v>15</v>
      </c>
      <c r="E5" s="24"/>
      <c r="F5" s="22" t="s">
        <v>16</v>
      </c>
      <c r="G5" s="24"/>
      <c r="H5" s="22" t="s">
        <v>17</v>
      </c>
      <c r="I5" s="22" t="s">
        <v>18</v>
      </c>
      <c r="J5" s="21" t="s">
        <v>19</v>
      </c>
    </row>
    <row r="6" customFormat="1" ht="25" customHeight="1" spans="1:10">
      <c r="A6" s="28"/>
      <c r="B6" s="4">
        <v>0</v>
      </c>
      <c r="C6" s="6"/>
      <c r="D6" s="4">
        <v>4160000</v>
      </c>
      <c r="E6" s="6"/>
      <c r="F6" s="4">
        <v>0</v>
      </c>
      <c r="G6" s="6"/>
      <c r="H6" s="3">
        <f>F6/D6*100</f>
        <v>0</v>
      </c>
      <c r="I6" s="33">
        <v>10</v>
      </c>
      <c r="J6" s="21">
        <f>H6*I6*0.01</f>
        <v>0</v>
      </c>
    </row>
    <row r="7" customFormat="1" ht="26.1" customHeight="1" spans="1:10">
      <c r="A7" s="29" t="s">
        <v>20</v>
      </c>
      <c r="B7" s="22" t="s">
        <v>21</v>
      </c>
      <c r="C7" s="23"/>
      <c r="D7" s="23"/>
      <c r="E7" s="23"/>
      <c r="F7" s="24"/>
      <c r="G7" s="22" t="s">
        <v>22</v>
      </c>
      <c r="H7" s="23"/>
      <c r="I7" s="23"/>
      <c r="J7" s="24"/>
    </row>
    <row r="8" customFormat="1" ht="43" customHeight="1" spans="1:10">
      <c r="A8" s="29"/>
      <c r="B8" s="4" t="s">
        <v>161</v>
      </c>
      <c r="C8" s="5"/>
      <c r="D8" s="5"/>
      <c r="E8" s="5"/>
      <c r="F8" s="6"/>
      <c r="G8" s="4" t="s">
        <v>162</v>
      </c>
      <c r="H8" s="5"/>
      <c r="I8" s="5"/>
      <c r="J8" s="6"/>
    </row>
    <row r="9" customFormat="1" ht="31.5" customHeight="1" spans="1:10">
      <c r="A9" s="29" t="s">
        <v>25</v>
      </c>
      <c r="B9" s="21" t="s">
        <v>26</v>
      </c>
      <c r="C9" s="21" t="s">
        <v>27</v>
      </c>
      <c r="D9" s="21" t="s">
        <v>28</v>
      </c>
      <c r="E9" s="30" t="s">
        <v>29</v>
      </c>
      <c r="F9" s="21" t="s">
        <v>30</v>
      </c>
      <c r="G9" s="21" t="s">
        <v>31</v>
      </c>
      <c r="H9" s="3" t="s">
        <v>32</v>
      </c>
      <c r="I9" s="21" t="s">
        <v>33</v>
      </c>
      <c r="J9" s="21" t="s">
        <v>34</v>
      </c>
    </row>
    <row r="10" ht="26.1" customHeight="1" spans="1:11">
      <c r="A10" s="29"/>
      <c r="B10" s="31" t="s">
        <v>163</v>
      </c>
      <c r="C10" s="31">
        <v>20</v>
      </c>
      <c r="D10" s="31" t="s">
        <v>50</v>
      </c>
      <c r="E10" s="31" t="s">
        <v>56</v>
      </c>
      <c r="F10" s="31">
        <v>84</v>
      </c>
      <c r="G10" s="21">
        <v>84</v>
      </c>
      <c r="H10" s="32">
        <f>(1-(F10-G10)/F10/0.1)*100</f>
        <v>100</v>
      </c>
      <c r="I10" s="21">
        <f t="shared" ref="I10:I21" si="0">C10*H10*0.01</f>
        <v>20</v>
      </c>
      <c r="J10" s="21"/>
      <c r="K10" s="16"/>
    </row>
    <row r="11" customFormat="1" ht="26.1" customHeight="1" spans="1:10">
      <c r="A11" s="29"/>
      <c r="B11" s="31" t="s">
        <v>164</v>
      </c>
      <c r="C11" s="31">
        <v>20</v>
      </c>
      <c r="D11" s="31" t="s">
        <v>165</v>
      </c>
      <c r="E11" s="31" t="s">
        <v>56</v>
      </c>
      <c r="F11" s="31">
        <v>11</v>
      </c>
      <c r="G11" s="21">
        <v>11</v>
      </c>
      <c r="H11" s="32">
        <f>(1-(F11-G11)/F11/0.1)*100</f>
        <v>100</v>
      </c>
      <c r="I11" s="21">
        <f t="shared" si="0"/>
        <v>20</v>
      </c>
      <c r="J11" s="21"/>
    </row>
    <row r="12" customFormat="1" ht="26.1" customHeight="1" spans="1:10">
      <c r="A12" s="29"/>
      <c r="B12" s="31" t="s">
        <v>166</v>
      </c>
      <c r="C12" s="31">
        <v>10</v>
      </c>
      <c r="D12" s="31" t="s">
        <v>45</v>
      </c>
      <c r="E12" s="31" t="s">
        <v>75</v>
      </c>
      <c r="F12" s="31">
        <v>100</v>
      </c>
      <c r="G12" s="21">
        <v>100</v>
      </c>
      <c r="H12" s="32">
        <f>(1-(F12-G12)/F12/0.1)*100</f>
        <v>100</v>
      </c>
      <c r="I12" s="21">
        <f t="shared" si="0"/>
        <v>10</v>
      </c>
      <c r="J12" s="21"/>
    </row>
    <row r="13" customFormat="1" ht="26.1" customHeight="1" spans="1:10">
      <c r="A13" s="29"/>
      <c r="B13" s="3" t="s">
        <v>167</v>
      </c>
      <c r="C13" s="31">
        <v>10</v>
      </c>
      <c r="D13" s="31" t="s">
        <v>45</v>
      </c>
      <c r="E13" s="31" t="s">
        <v>56</v>
      </c>
      <c r="F13" s="31">
        <v>90</v>
      </c>
      <c r="G13" s="21">
        <v>90</v>
      </c>
      <c r="H13" s="32">
        <f>(1-(F13-G13)/F13/0.1)*100</f>
        <v>100</v>
      </c>
      <c r="I13" s="21">
        <f t="shared" si="0"/>
        <v>10</v>
      </c>
      <c r="J13" s="21"/>
    </row>
    <row r="14" customFormat="1" ht="26.1" customHeight="1" spans="1:10">
      <c r="A14" s="29"/>
      <c r="B14" s="3" t="s">
        <v>168</v>
      </c>
      <c r="C14" s="31">
        <v>10</v>
      </c>
      <c r="D14" s="31" t="s">
        <v>45</v>
      </c>
      <c r="E14" s="31" t="s">
        <v>56</v>
      </c>
      <c r="F14" s="31">
        <v>90</v>
      </c>
      <c r="G14" s="21">
        <v>90</v>
      </c>
      <c r="H14" s="32">
        <f>(1-(F14-G14)/F14/0.1)*100</f>
        <v>100</v>
      </c>
      <c r="I14" s="21">
        <f t="shared" si="0"/>
        <v>10</v>
      </c>
      <c r="J14" s="21"/>
    </row>
    <row r="15" customFormat="1" ht="26.1" customHeight="1" spans="1:10">
      <c r="A15" s="29"/>
      <c r="B15" s="31" t="s">
        <v>169</v>
      </c>
      <c r="C15" s="31">
        <v>10</v>
      </c>
      <c r="D15" s="31" t="s">
        <v>170</v>
      </c>
      <c r="E15" s="31" t="s">
        <v>170</v>
      </c>
      <c r="F15" s="31" t="s">
        <v>171</v>
      </c>
      <c r="G15" s="21" t="s">
        <v>171</v>
      </c>
      <c r="H15" s="32">
        <v>100</v>
      </c>
      <c r="I15" s="21">
        <f t="shared" si="0"/>
        <v>10</v>
      </c>
      <c r="J15" s="21"/>
    </row>
    <row r="16" customFormat="1" ht="26.1" customHeight="1" spans="1:10">
      <c r="A16" s="29"/>
      <c r="B16" s="31" t="s">
        <v>172</v>
      </c>
      <c r="C16" s="31">
        <v>10</v>
      </c>
      <c r="D16" s="31" t="s">
        <v>170</v>
      </c>
      <c r="E16" s="31" t="s">
        <v>170</v>
      </c>
      <c r="F16" s="31" t="s">
        <v>171</v>
      </c>
      <c r="G16" s="21" t="s">
        <v>171</v>
      </c>
      <c r="H16" s="32">
        <v>100</v>
      </c>
      <c r="I16" s="21">
        <f t="shared" si="0"/>
        <v>10</v>
      </c>
      <c r="J16" s="21"/>
    </row>
    <row r="17" customFormat="1" ht="26.1" customHeight="1" spans="1:10">
      <c r="A17" s="14" t="s">
        <v>58</v>
      </c>
      <c r="B17" s="14"/>
      <c r="C17" s="14"/>
      <c r="D17" s="14"/>
      <c r="E17" s="14"/>
      <c r="F17" s="14"/>
      <c r="G17" s="14"/>
      <c r="H17" s="14"/>
      <c r="I17" s="14"/>
      <c r="J17" s="14"/>
    </row>
    <row r="18" customFormat="1" ht="26.1" customHeight="1" spans="1:10">
      <c r="A18" s="15" t="s">
        <v>59</v>
      </c>
      <c r="B18" s="15"/>
      <c r="C18" s="15"/>
      <c r="D18" s="15"/>
      <c r="E18" s="15"/>
      <c r="F18" s="15"/>
      <c r="G18" s="15"/>
      <c r="H18" s="15"/>
      <c r="I18" s="15"/>
      <c r="J18" s="15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7:J17"/>
    <mergeCell ref="A18:J18"/>
    <mergeCell ref="A5:A6"/>
    <mergeCell ref="A7:A8"/>
    <mergeCell ref="A9:A16"/>
  </mergeCells>
  <pageMargins left="0.751388888888889" right="0.751388888888889" top="0.802777777777778" bottom="0.60625" header="0.5" footer="0.5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M10" sqref="M10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3" customHeight="1" spans="1:11">
      <c r="A3" s="3" t="s">
        <v>2</v>
      </c>
      <c r="B3" s="4" t="s">
        <v>173</v>
      </c>
      <c r="C3" s="5"/>
      <c r="D3" s="5"/>
      <c r="E3" s="5"/>
      <c r="F3" s="6"/>
      <c r="G3" s="3" t="s">
        <v>4</v>
      </c>
      <c r="H3" s="3">
        <v>90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0</v>
      </c>
      <c r="C6" s="6"/>
      <c r="D6" s="4">
        <v>550000</v>
      </c>
      <c r="E6" s="6"/>
      <c r="F6" s="4">
        <v>0</v>
      </c>
      <c r="G6" s="6"/>
      <c r="H6" s="3">
        <f>F6/D6*100</f>
        <v>0</v>
      </c>
      <c r="I6" s="18">
        <v>10</v>
      </c>
      <c r="J6" s="3">
        <f>H6*I6*0.01</f>
        <v>0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174</v>
      </c>
      <c r="C8" s="5"/>
      <c r="D8" s="5"/>
      <c r="E8" s="5"/>
      <c r="F8" s="6"/>
      <c r="G8" s="4" t="s">
        <v>175</v>
      </c>
      <c r="H8" s="5"/>
      <c r="I8" s="5"/>
      <c r="J8" s="6"/>
    </row>
    <row r="9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30" customHeight="1" spans="1:11">
      <c r="A10" s="3"/>
      <c r="B10" s="12" t="s">
        <v>176</v>
      </c>
      <c r="C10" s="12">
        <v>25</v>
      </c>
      <c r="D10" s="12" t="s">
        <v>45</v>
      </c>
      <c r="E10" s="12" t="s">
        <v>75</v>
      </c>
      <c r="F10" s="12">
        <v>100</v>
      </c>
      <c r="G10" s="3">
        <v>100</v>
      </c>
      <c r="H10" s="13">
        <f>(1-(F10-G10)/F10/0.1)*100</f>
        <v>100</v>
      </c>
      <c r="I10" s="3">
        <f>C10*H10*0.01</f>
        <v>25</v>
      </c>
      <c r="J10" s="3"/>
      <c r="K10" s="16"/>
    </row>
    <row r="11" customFormat="1" ht="26.1" customHeight="1" spans="1:10">
      <c r="A11" s="3"/>
      <c r="B11" s="12" t="s">
        <v>145</v>
      </c>
      <c r="C11" s="12">
        <v>15</v>
      </c>
      <c r="D11" s="12" t="s">
        <v>45</v>
      </c>
      <c r="E11" s="12" t="s">
        <v>56</v>
      </c>
      <c r="F11" s="12">
        <v>90</v>
      </c>
      <c r="G11" s="3">
        <v>90</v>
      </c>
      <c r="H11" s="13">
        <f>(1-(F11-G11)/F11/0.1)*100</f>
        <v>100</v>
      </c>
      <c r="I11" s="3">
        <f>C11*H11*0.01</f>
        <v>15</v>
      </c>
      <c r="J11" s="3"/>
    </row>
    <row r="12" customFormat="1" ht="32" customHeight="1" spans="1:10">
      <c r="A12" s="3"/>
      <c r="B12" s="12" t="s">
        <v>177</v>
      </c>
      <c r="C12" s="12">
        <v>20</v>
      </c>
      <c r="D12" s="12" t="s">
        <v>170</v>
      </c>
      <c r="E12" s="12" t="s">
        <v>170</v>
      </c>
      <c r="F12" s="12" t="s">
        <v>171</v>
      </c>
      <c r="G12" s="3" t="s">
        <v>178</v>
      </c>
      <c r="H12" s="13">
        <v>100</v>
      </c>
      <c r="I12" s="3">
        <f>C12*H12*0.01</f>
        <v>20</v>
      </c>
      <c r="J12" s="3"/>
    </row>
    <row r="13" customFormat="1" ht="26.1" customHeight="1" spans="1:10">
      <c r="A13" s="3"/>
      <c r="B13" s="12" t="s">
        <v>179</v>
      </c>
      <c r="C13" s="12">
        <v>15</v>
      </c>
      <c r="D13" s="12" t="s">
        <v>170</v>
      </c>
      <c r="E13" s="12" t="s">
        <v>170</v>
      </c>
      <c r="F13" s="12" t="s">
        <v>180</v>
      </c>
      <c r="G13" s="3" t="s">
        <v>181</v>
      </c>
      <c r="H13" s="13">
        <v>100</v>
      </c>
      <c r="I13" s="3">
        <f>C13*H13*0.01</f>
        <v>15</v>
      </c>
      <c r="J13" s="3"/>
    </row>
    <row r="14" customFormat="1" ht="26.1" customHeight="1" spans="1:10">
      <c r="A14" s="3"/>
      <c r="B14" s="12" t="s">
        <v>182</v>
      </c>
      <c r="C14" s="12">
        <v>15</v>
      </c>
      <c r="D14" s="12" t="s">
        <v>170</v>
      </c>
      <c r="E14" s="12" t="s">
        <v>170</v>
      </c>
      <c r="F14" s="12" t="s">
        <v>171</v>
      </c>
      <c r="G14" s="3" t="s">
        <v>171</v>
      </c>
      <c r="H14" s="13">
        <v>100</v>
      </c>
      <c r="I14" s="3">
        <f>C14*H14*0.01</f>
        <v>15</v>
      </c>
      <c r="J14" s="3"/>
    </row>
    <row r="15" customFormat="1" ht="26.1" customHeight="1" spans="1:10">
      <c r="A15" s="14" t="s">
        <v>58</v>
      </c>
      <c r="B15" s="14"/>
      <c r="C15" s="14"/>
      <c r="D15" s="14"/>
      <c r="E15" s="14"/>
      <c r="F15" s="14"/>
      <c r="G15" s="14"/>
      <c r="H15" s="14"/>
      <c r="I15" s="14"/>
      <c r="J15" s="14"/>
    </row>
    <row r="16" customFormat="1" ht="26.1" customHeight="1" spans="1:10">
      <c r="A16" s="15" t="s">
        <v>59</v>
      </c>
      <c r="B16" s="15"/>
      <c r="C16" s="15"/>
      <c r="D16" s="15"/>
      <c r="E16" s="15"/>
      <c r="F16" s="15"/>
      <c r="G16" s="15"/>
      <c r="H16" s="15"/>
      <c r="I16" s="15"/>
      <c r="J16" s="15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5:J15"/>
    <mergeCell ref="A16:J16"/>
    <mergeCell ref="A5:A6"/>
    <mergeCell ref="A7:A8"/>
    <mergeCell ref="A9:A1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A8" workbookViewId="0">
      <selection activeCell="E26" sqref="E26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1.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customFormat="1" ht="20.2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1">
      <c r="A3" s="3" t="s">
        <v>2</v>
      </c>
      <c r="B3" s="4" t="s">
        <v>60</v>
      </c>
      <c r="C3" s="5"/>
      <c r="D3" s="5"/>
      <c r="E3" s="5"/>
      <c r="F3" s="6"/>
      <c r="G3" s="3" t="s">
        <v>4</v>
      </c>
      <c r="H3" s="3">
        <v>95.51</v>
      </c>
      <c r="I3" s="3" t="s">
        <v>5</v>
      </c>
      <c r="J3" s="3" t="str">
        <f>IF(H3&gt;=90,"优","良")</f>
        <v>优</v>
      </c>
      <c r="K3" s="16" t="s">
        <v>61</v>
      </c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550000</v>
      </c>
      <c r="C6" s="6"/>
      <c r="D6" s="4">
        <v>0</v>
      </c>
      <c r="E6" s="6"/>
      <c r="F6" s="4">
        <v>303200</v>
      </c>
      <c r="G6" s="6"/>
      <c r="H6" s="34">
        <f>F6/B6*100</f>
        <v>55.1272727272727</v>
      </c>
      <c r="I6" s="18">
        <v>10</v>
      </c>
      <c r="J6" s="34">
        <f>H6*I6*0.01</f>
        <v>5.51272727272727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62</v>
      </c>
      <c r="C8" s="5"/>
      <c r="D8" s="5"/>
      <c r="E8" s="5"/>
      <c r="F8" s="6"/>
      <c r="G8" s="4" t="s">
        <v>63</v>
      </c>
      <c r="H8" s="5"/>
      <c r="I8" s="5"/>
      <c r="J8" s="6"/>
    </row>
    <row r="9" customFormat="1" ht="29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9" customHeight="1" spans="1:11">
      <c r="A10" s="3"/>
      <c r="B10" s="31" t="s">
        <v>64</v>
      </c>
      <c r="C10" s="31" t="s">
        <v>36</v>
      </c>
      <c r="D10" s="31" t="s">
        <v>65</v>
      </c>
      <c r="E10" s="31" t="s">
        <v>56</v>
      </c>
      <c r="F10" s="31" t="s">
        <v>66</v>
      </c>
      <c r="G10" s="3">
        <v>7.63</v>
      </c>
      <c r="H10" s="13">
        <f t="shared" ref="H10:H21" si="0">(1-(F10-G10)/F10/0.1)*100</f>
        <v>100</v>
      </c>
      <c r="I10" s="3">
        <f t="shared" ref="I10:I21" si="1">C10*H10*0.01</f>
        <v>10</v>
      </c>
      <c r="J10" s="3"/>
      <c r="K10" s="16" t="s">
        <v>67</v>
      </c>
    </row>
    <row r="11" customFormat="1" ht="29" customHeight="1" spans="1:10">
      <c r="A11" s="3"/>
      <c r="B11" s="31" t="s">
        <v>68</v>
      </c>
      <c r="C11" s="31" t="s">
        <v>36</v>
      </c>
      <c r="D11" s="31" t="s">
        <v>69</v>
      </c>
      <c r="E11" s="31" t="s">
        <v>42</v>
      </c>
      <c r="F11" s="31" t="s">
        <v>70</v>
      </c>
      <c r="G11" s="3">
        <v>1500</v>
      </c>
      <c r="H11" s="13">
        <f t="shared" si="0"/>
        <v>100</v>
      </c>
      <c r="I11" s="3">
        <f t="shared" si="1"/>
        <v>10</v>
      </c>
      <c r="J11" s="3"/>
    </row>
    <row r="12" customFormat="1" ht="29" customHeight="1" spans="1:10">
      <c r="A12" s="3"/>
      <c r="B12" s="31" t="s">
        <v>71</v>
      </c>
      <c r="C12" s="31" t="s">
        <v>39</v>
      </c>
      <c r="D12" s="31" t="s">
        <v>72</v>
      </c>
      <c r="E12" s="31" t="s">
        <v>42</v>
      </c>
      <c r="F12" s="31" t="s">
        <v>73</v>
      </c>
      <c r="G12" s="3">
        <v>25</v>
      </c>
      <c r="H12" s="13">
        <f t="shared" si="0"/>
        <v>100</v>
      </c>
      <c r="I12" s="3">
        <f t="shared" si="1"/>
        <v>5</v>
      </c>
      <c r="J12" s="3"/>
    </row>
    <row r="13" customFormat="1" ht="29" customHeight="1" spans="1:10">
      <c r="A13" s="3"/>
      <c r="B13" s="31" t="s">
        <v>47</v>
      </c>
      <c r="C13" s="31" t="s">
        <v>36</v>
      </c>
      <c r="D13" s="31" t="s">
        <v>45</v>
      </c>
      <c r="E13" s="31" t="s">
        <v>42</v>
      </c>
      <c r="F13" s="31" t="s">
        <v>46</v>
      </c>
      <c r="G13" s="3">
        <v>100</v>
      </c>
      <c r="H13" s="13">
        <f t="shared" si="0"/>
        <v>100</v>
      </c>
      <c r="I13" s="3">
        <f t="shared" si="1"/>
        <v>10</v>
      </c>
      <c r="J13" s="3"/>
    </row>
    <row r="14" customFormat="1" ht="29" customHeight="1" spans="1:10">
      <c r="A14" s="3"/>
      <c r="B14" s="31" t="s">
        <v>44</v>
      </c>
      <c r="C14" s="31" t="s">
        <v>36</v>
      </c>
      <c r="D14" s="31" t="s">
        <v>45</v>
      </c>
      <c r="E14" s="31" t="s">
        <v>42</v>
      </c>
      <c r="F14" s="31" t="s">
        <v>46</v>
      </c>
      <c r="G14" s="3">
        <v>100</v>
      </c>
      <c r="H14" s="13">
        <f t="shared" si="0"/>
        <v>100</v>
      </c>
      <c r="I14" s="3">
        <f t="shared" si="1"/>
        <v>10</v>
      </c>
      <c r="J14" s="3"/>
    </row>
    <row r="15" customFormat="1" ht="29" customHeight="1" spans="1:10">
      <c r="A15" s="3"/>
      <c r="B15" s="31" t="s">
        <v>35</v>
      </c>
      <c r="C15" s="31" t="s">
        <v>36</v>
      </c>
      <c r="D15" s="31" t="s">
        <v>37</v>
      </c>
      <c r="E15" s="31" t="s">
        <v>38</v>
      </c>
      <c r="F15" s="31" t="s">
        <v>74</v>
      </c>
      <c r="G15" s="3">
        <v>30.32</v>
      </c>
      <c r="H15" s="13">
        <v>100</v>
      </c>
      <c r="I15" s="3">
        <f t="shared" si="1"/>
        <v>10</v>
      </c>
      <c r="J15" s="3"/>
    </row>
    <row r="16" customFormat="1" ht="29" customHeight="1" spans="1:10">
      <c r="A16" s="3"/>
      <c r="B16" s="31" t="s">
        <v>52</v>
      </c>
      <c r="C16" s="31" t="s">
        <v>73</v>
      </c>
      <c r="D16" s="31" t="s">
        <v>45</v>
      </c>
      <c r="E16" s="31" t="s">
        <v>75</v>
      </c>
      <c r="F16" s="31" t="s">
        <v>46</v>
      </c>
      <c r="G16" s="3">
        <v>100</v>
      </c>
      <c r="H16" s="13">
        <f t="shared" si="0"/>
        <v>100</v>
      </c>
      <c r="I16" s="3">
        <f t="shared" si="1"/>
        <v>25</v>
      </c>
      <c r="J16" s="3"/>
    </row>
    <row r="17" customFormat="1" ht="29" customHeight="1" spans="1:10">
      <c r="A17" s="3"/>
      <c r="B17" s="31" t="s">
        <v>76</v>
      </c>
      <c r="C17" s="31" t="s">
        <v>36</v>
      </c>
      <c r="D17" s="31" t="s">
        <v>55</v>
      </c>
      <c r="E17" s="31" t="s">
        <v>56</v>
      </c>
      <c r="F17" s="31" t="s">
        <v>57</v>
      </c>
      <c r="G17" s="3">
        <v>2</v>
      </c>
      <c r="H17" s="13">
        <f t="shared" si="0"/>
        <v>100</v>
      </c>
      <c r="I17" s="3">
        <f t="shared" si="1"/>
        <v>10</v>
      </c>
      <c r="J17" s="3"/>
    </row>
    <row r="18" customFormat="1" ht="18" customHeight="1" spans="1:10">
      <c r="A18" s="14" t="s">
        <v>58</v>
      </c>
      <c r="B18" s="14"/>
      <c r="C18" s="14"/>
      <c r="D18" s="14"/>
      <c r="E18" s="14"/>
      <c r="F18" s="14"/>
      <c r="G18" s="14"/>
      <c r="H18" s="14"/>
      <c r="I18" s="14"/>
      <c r="J18" s="14"/>
    </row>
    <row r="19" customFormat="1" ht="18" customHeight="1" spans="1:10">
      <c r="A19" s="15" t="s">
        <v>59</v>
      </c>
      <c r="B19" s="15"/>
      <c r="C19" s="15"/>
      <c r="D19" s="15"/>
      <c r="E19" s="15"/>
      <c r="F19" s="15"/>
      <c r="G19" s="15"/>
      <c r="H19" s="15"/>
      <c r="I19" s="15"/>
      <c r="J19" s="15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8:J18"/>
    <mergeCell ref="A19:J19"/>
    <mergeCell ref="A5:A6"/>
    <mergeCell ref="A7:A8"/>
    <mergeCell ref="A9:A17"/>
  </mergeCells>
  <pageMargins left="0.700694444444445" right="0.700694444444445" top="0.751388888888889" bottom="0.35763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A7" workbookViewId="0">
      <selection activeCell="D23" sqref="D23"/>
    </sheetView>
  </sheetViews>
  <sheetFormatPr defaultColWidth="9" defaultRowHeight="13.5"/>
  <cols>
    <col min="1" max="1" width="12.625" style="43" customWidth="1"/>
    <col min="2" max="2" width="19.75" style="43" customWidth="1"/>
    <col min="3" max="3" width="9.875" style="43" customWidth="1"/>
    <col min="4" max="4" width="10.375" style="43" customWidth="1"/>
    <col min="5" max="5" width="10.125" style="43" customWidth="1"/>
    <col min="6" max="6" width="12" style="43" customWidth="1"/>
    <col min="7" max="7" width="16.75" style="43" customWidth="1"/>
    <col min="8" max="10" width="12.625" style="43" customWidth="1"/>
    <col min="11" max="11" width="20.75" style="43" customWidth="1"/>
    <col min="12" max="16384" width="9" style="43"/>
  </cols>
  <sheetData>
    <row r="1" s="43" customFormat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43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77</v>
      </c>
      <c r="C3" s="5"/>
      <c r="D3" s="5"/>
      <c r="E3" s="5"/>
      <c r="F3" s="6"/>
      <c r="G3" s="3" t="s">
        <v>4</v>
      </c>
      <c r="H3" s="3">
        <v>97.15</v>
      </c>
      <c r="I3" s="3" t="s">
        <v>5</v>
      </c>
      <c r="J3" s="3" t="str">
        <f>IF(H3&gt;=90,"优","良")</f>
        <v>优</v>
      </c>
      <c r="K3" s="18"/>
    </row>
    <row r="4" ht="26.1" customHeight="1" spans="1:10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</row>
    <row r="5" s="43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s="43" customFormat="1" ht="25" customHeight="1" spans="1:10">
      <c r="A6" s="10"/>
      <c r="B6" s="4">
        <v>1200000</v>
      </c>
      <c r="C6" s="6"/>
      <c r="D6" s="4">
        <v>0</v>
      </c>
      <c r="E6" s="6"/>
      <c r="F6" s="4">
        <v>858004.85</v>
      </c>
      <c r="G6" s="6"/>
      <c r="H6" s="34">
        <f>F6/B6*100</f>
        <v>71.5004041666667</v>
      </c>
      <c r="I6" s="18">
        <v>10</v>
      </c>
      <c r="J6" s="34">
        <f>H6*I6*0.01</f>
        <v>7.15004041666667</v>
      </c>
    </row>
    <row r="7" s="43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s="43" customFormat="1" ht="43" customHeight="1" spans="1:10">
      <c r="A8" s="3"/>
      <c r="B8" s="4" t="s">
        <v>78</v>
      </c>
      <c r="C8" s="5"/>
      <c r="D8" s="5"/>
      <c r="E8" s="5"/>
      <c r="F8" s="6"/>
      <c r="G8" s="4" t="s">
        <v>79</v>
      </c>
      <c r="H8" s="5"/>
      <c r="I8" s="5"/>
      <c r="J8" s="6"/>
    </row>
    <row r="9" s="43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1">
      <c r="A10" s="3"/>
      <c r="B10" s="31" t="s">
        <v>35</v>
      </c>
      <c r="C10" s="31" t="s">
        <v>36</v>
      </c>
      <c r="D10" s="31" t="s">
        <v>37</v>
      </c>
      <c r="E10" s="31" t="s">
        <v>38</v>
      </c>
      <c r="F10" s="31" t="s">
        <v>80</v>
      </c>
      <c r="G10" s="3">
        <v>85.800485</v>
      </c>
      <c r="H10" s="13">
        <v>100</v>
      </c>
      <c r="I10" s="3">
        <v>10</v>
      </c>
      <c r="J10" s="3"/>
      <c r="K10" s="18"/>
    </row>
    <row r="11" s="43" customFormat="1" ht="26.1" customHeight="1" spans="1:10">
      <c r="A11" s="3"/>
      <c r="B11" s="31" t="s">
        <v>81</v>
      </c>
      <c r="C11" s="31" t="s">
        <v>36</v>
      </c>
      <c r="D11" s="31" t="s">
        <v>82</v>
      </c>
      <c r="E11" s="31" t="s">
        <v>42</v>
      </c>
      <c r="F11" s="31" t="s">
        <v>83</v>
      </c>
      <c r="G11" s="3">
        <v>300</v>
      </c>
      <c r="H11" s="13">
        <f t="shared" ref="H10:H21" si="0">(1-(F11-G11)/F11/0.1)*100</f>
        <v>100</v>
      </c>
      <c r="I11" s="3">
        <f t="shared" ref="I10:I21" si="1">C11*H11*0.01</f>
        <v>10</v>
      </c>
      <c r="J11" s="3"/>
    </row>
    <row r="12" s="43" customFormat="1" ht="38" customHeight="1" spans="1:10">
      <c r="A12" s="3"/>
      <c r="B12" s="31" t="s">
        <v>44</v>
      </c>
      <c r="C12" s="31" t="s">
        <v>36</v>
      </c>
      <c r="D12" s="31" t="s">
        <v>45</v>
      </c>
      <c r="E12" s="31" t="s">
        <v>42</v>
      </c>
      <c r="F12" s="31" t="s">
        <v>46</v>
      </c>
      <c r="G12" s="3">
        <v>100</v>
      </c>
      <c r="H12" s="13">
        <f t="shared" si="0"/>
        <v>100</v>
      </c>
      <c r="I12" s="3">
        <f t="shared" si="1"/>
        <v>10</v>
      </c>
      <c r="J12" s="3"/>
    </row>
    <row r="13" s="43" customFormat="1" ht="26.1" customHeight="1" spans="1:10">
      <c r="A13" s="3"/>
      <c r="B13" s="31" t="s">
        <v>84</v>
      </c>
      <c r="C13" s="31" t="s">
        <v>36</v>
      </c>
      <c r="D13" s="31" t="s">
        <v>50</v>
      </c>
      <c r="E13" s="31" t="s">
        <v>42</v>
      </c>
      <c r="F13" s="31" t="s">
        <v>85</v>
      </c>
      <c r="G13" s="3">
        <v>34</v>
      </c>
      <c r="H13" s="13">
        <f t="shared" si="0"/>
        <v>100</v>
      </c>
      <c r="I13" s="3">
        <f t="shared" si="1"/>
        <v>10</v>
      </c>
      <c r="J13" s="3"/>
    </row>
    <row r="14" s="43" customFormat="1" ht="26.1" customHeight="1" spans="1:10">
      <c r="A14" s="3"/>
      <c r="B14" s="31" t="s">
        <v>86</v>
      </c>
      <c r="C14" s="31" t="s">
        <v>36</v>
      </c>
      <c r="D14" s="31" t="s">
        <v>87</v>
      </c>
      <c r="E14" s="31" t="s">
        <v>42</v>
      </c>
      <c r="F14" s="31" t="s">
        <v>43</v>
      </c>
      <c r="G14" s="3">
        <v>50</v>
      </c>
      <c r="H14" s="13">
        <f t="shared" si="0"/>
        <v>100</v>
      </c>
      <c r="I14" s="3">
        <f t="shared" si="1"/>
        <v>10</v>
      </c>
      <c r="J14" s="3"/>
    </row>
    <row r="15" s="43" customFormat="1" ht="26.1" customHeight="1" spans="1:10">
      <c r="A15" s="3"/>
      <c r="B15" s="31" t="s">
        <v>52</v>
      </c>
      <c r="C15" s="31" t="s">
        <v>88</v>
      </c>
      <c r="D15" s="31" t="s">
        <v>45</v>
      </c>
      <c r="E15" s="31" t="s">
        <v>42</v>
      </c>
      <c r="F15" s="31" t="s">
        <v>46</v>
      </c>
      <c r="G15" s="3">
        <v>100</v>
      </c>
      <c r="H15" s="13">
        <f t="shared" si="0"/>
        <v>100</v>
      </c>
      <c r="I15" s="3">
        <f t="shared" si="1"/>
        <v>20</v>
      </c>
      <c r="J15" s="3"/>
    </row>
    <row r="16" s="43" customFormat="1" ht="26.1" customHeight="1" spans="1:10">
      <c r="A16" s="3"/>
      <c r="B16" s="31" t="s">
        <v>47</v>
      </c>
      <c r="C16" s="31" t="s">
        <v>48</v>
      </c>
      <c r="D16" s="31" t="s">
        <v>45</v>
      </c>
      <c r="E16" s="31" t="s">
        <v>42</v>
      </c>
      <c r="F16" s="31" t="s">
        <v>46</v>
      </c>
      <c r="G16" s="3">
        <v>100</v>
      </c>
      <c r="H16" s="13">
        <f t="shared" si="0"/>
        <v>100</v>
      </c>
      <c r="I16" s="3">
        <f t="shared" si="1"/>
        <v>15</v>
      </c>
      <c r="J16" s="3"/>
    </row>
    <row r="17" s="43" customFormat="1" ht="26.1" customHeight="1" spans="1:10">
      <c r="A17" s="3"/>
      <c r="B17" s="31" t="s">
        <v>76</v>
      </c>
      <c r="C17" s="31" t="s">
        <v>39</v>
      </c>
      <c r="D17" s="31" t="s">
        <v>55</v>
      </c>
      <c r="E17" s="31" t="s">
        <v>42</v>
      </c>
      <c r="F17" s="31" t="s">
        <v>89</v>
      </c>
      <c r="G17" s="3">
        <v>1</v>
      </c>
      <c r="H17" s="13">
        <f t="shared" si="0"/>
        <v>100</v>
      </c>
      <c r="I17" s="3">
        <f t="shared" si="1"/>
        <v>5</v>
      </c>
      <c r="J17" s="3"/>
    </row>
    <row r="18" s="43" customFormat="1" ht="22" customHeight="1" spans="1:10">
      <c r="A18" s="37" t="s">
        <v>58</v>
      </c>
      <c r="B18" s="37"/>
      <c r="C18" s="37"/>
      <c r="D18" s="37"/>
      <c r="E18" s="37"/>
      <c r="F18" s="37"/>
      <c r="G18" s="37"/>
      <c r="H18" s="37"/>
      <c r="I18" s="37"/>
      <c r="J18" s="37"/>
    </row>
    <row r="19" s="43" customFormat="1" ht="22" customHeight="1" spans="1:10">
      <c r="A19" s="38" t="s">
        <v>59</v>
      </c>
      <c r="B19" s="38"/>
      <c r="C19" s="38"/>
      <c r="D19" s="38"/>
      <c r="E19" s="38"/>
      <c r="F19" s="38"/>
      <c r="G19" s="38"/>
      <c r="H19" s="38"/>
      <c r="I19" s="38"/>
      <c r="J19" s="38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8:J18"/>
    <mergeCell ref="A19:J19"/>
    <mergeCell ref="A5:A6"/>
    <mergeCell ref="A7:A8"/>
    <mergeCell ref="A9:A17"/>
  </mergeCells>
  <pageMargins left="0.700694444444445" right="0.700694444444445" top="0.751388888888889" bottom="0.35763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B1" workbookViewId="0">
      <selection activeCell="K11" sqref="K11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customFormat="1" ht="20.25" customHeight="1" spans="1:10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ht="26.1" customHeight="1" spans="1:11">
      <c r="A3" s="3" t="s">
        <v>2</v>
      </c>
      <c r="B3" s="4" t="s">
        <v>90</v>
      </c>
      <c r="C3" s="5"/>
      <c r="D3" s="5"/>
      <c r="E3" s="5"/>
      <c r="F3" s="6"/>
      <c r="G3" s="3" t="s">
        <v>4</v>
      </c>
      <c r="H3" s="3">
        <v>91.65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1500000</v>
      </c>
      <c r="C6" s="6"/>
      <c r="D6" s="4"/>
      <c r="E6" s="6"/>
      <c r="F6" s="4">
        <v>248000</v>
      </c>
      <c r="G6" s="6"/>
      <c r="H6" s="34">
        <f>F6/B6*100</f>
        <v>16.5333333333333</v>
      </c>
      <c r="I6" s="18">
        <v>10</v>
      </c>
      <c r="J6" s="34">
        <f>H6*I6*0.01</f>
        <v>1.65333333333333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91</v>
      </c>
      <c r="C8" s="5"/>
      <c r="D8" s="5"/>
      <c r="E8" s="5"/>
      <c r="F8" s="6"/>
      <c r="G8" s="4" t="s">
        <v>92</v>
      </c>
      <c r="H8" s="5"/>
      <c r="I8" s="5"/>
      <c r="J8" s="6"/>
    </row>
    <row r="9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1">
      <c r="A10" s="3"/>
      <c r="B10" s="31" t="s">
        <v>93</v>
      </c>
      <c r="C10" s="31" t="s">
        <v>53</v>
      </c>
      <c r="D10" s="31" t="s">
        <v>94</v>
      </c>
      <c r="E10" s="31" t="s">
        <v>42</v>
      </c>
      <c r="F10" s="31" t="s">
        <v>95</v>
      </c>
      <c r="G10" s="3">
        <v>40</v>
      </c>
      <c r="H10" s="13">
        <f>(1-(F10-G10)/F10/0.1)*100</f>
        <v>100</v>
      </c>
      <c r="I10" s="3">
        <f>C10*H10*0.01</f>
        <v>30</v>
      </c>
      <c r="J10" s="3"/>
      <c r="K10" s="16"/>
    </row>
    <row r="11" customFormat="1" ht="26.1" customHeight="1" spans="1:10">
      <c r="A11" s="3"/>
      <c r="B11" s="31" t="s">
        <v>96</v>
      </c>
      <c r="C11" s="31" t="s">
        <v>36</v>
      </c>
      <c r="D11" s="31" t="s">
        <v>45</v>
      </c>
      <c r="E11" s="31" t="s">
        <v>42</v>
      </c>
      <c r="F11" s="31" t="s">
        <v>97</v>
      </c>
      <c r="G11" s="3">
        <v>95</v>
      </c>
      <c r="H11" s="13">
        <f>(1-(F11-G11)/F11/0.1)*100</f>
        <v>100</v>
      </c>
      <c r="I11" s="3">
        <f>C11*H11*0.01</f>
        <v>10</v>
      </c>
      <c r="J11" s="3"/>
    </row>
    <row r="12" customFormat="1" ht="26.1" customHeight="1" spans="1:10">
      <c r="A12" s="3"/>
      <c r="B12" s="31" t="s">
        <v>98</v>
      </c>
      <c r="C12" s="31" t="s">
        <v>88</v>
      </c>
      <c r="D12" s="31" t="s">
        <v>45</v>
      </c>
      <c r="E12" s="31" t="s">
        <v>42</v>
      </c>
      <c r="F12" s="31" t="s">
        <v>46</v>
      </c>
      <c r="G12" s="3">
        <v>100</v>
      </c>
      <c r="H12" s="13">
        <f>(1-(F12-G12)/F12/0.1)*100</f>
        <v>100</v>
      </c>
      <c r="I12" s="3">
        <f>C12*H12*0.01</f>
        <v>20</v>
      </c>
      <c r="J12" s="3"/>
    </row>
    <row r="13" customFormat="1" ht="26.1" customHeight="1" spans="1:10">
      <c r="A13" s="3"/>
      <c r="B13" s="42" t="s">
        <v>35</v>
      </c>
      <c r="C13" s="42" t="s">
        <v>88</v>
      </c>
      <c r="D13" s="42" t="s">
        <v>99</v>
      </c>
      <c r="E13" s="42" t="s">
        <v>38</v>
      </c>
      <c r="F13" s="42" t="s">
        <v>100</v>
      </c>
      <c r="G13" s="21">
        <v>24.8</v>
      </c>
      <c r="H13" s="32">
        <v>100</v>
      </c>
      <c r="I13" s="21">
        <f>C13*H13*0.01</f>
        <v>20</v>
      </c>
      <c r="J13" s="3"/>
    </row>
    <row r="14" customFormat="1" ht="26.1" customHeight="1" spans="1:10">
      <c r="A14" s="3"/>
      <c r="B14" s="31" t="s">
        <v>76</v>
      </c>
      <c r="C14" s="31" t="s">
        <v>36</v>
      </c>
      <c r="D14" s="31" t="s">
        <v>55</v>
      </c>
      <c r="E14" s="31" t="s">
        <v>42</v>
      </c>
      <c r="F14" s="31" t="s">
        <v>89</v>
      </c>
      <c r="G14" s="3">
        <v>1</v>
      </c>
      <c r="H14" s="13">
        <f>(1-(F14-G14)/F14/0.1)*100</f>
        <v>100</v>
      </c>
      <c r="I14" s="3">
        <f>C14*H14*0.01</f>
        <v>10</v>
      </c>
      <c r="J14" s="3"/>
    </row>
    <row r="15" customFormat="1" ht="26.1" customHeight="1" spans="1:10">
      <c r="A15" s="14" t="s">
        <v>58</v>
      </c>
      <c r="B15" s="14"/>
      <c r="C15" s="14"/>
      <c r="D15" s="14"/>
      <c r="E15" s="14"/>
      <c r="F15" s="14"/>
      <c r="G15" s="14"/>
      <c r="H15" s="14"/>
      <c r="I15" s="14"/>
      <c r="J15" s="14"/>
    </row>
    <row r="16" customFormat="1" ht="26.1" customHeight="1" spans="1:10">
      <c r="A16" s="15" t="s">
        <v>59</v>
      </c>
      <c r="B16" s="15"/>
      <c r="C16" s="15"/>
      <c r="D16" s="15"/>
      <c r="E16" s="15"/>
      <c r="F16" s="15"/>
      <c r="G16" s="15"/>
      <c r="H16" s="15"/>
      <c r="I16" s="15"/>
      <c r="J16" s="15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5:J15"/>
    <mergeCell ref="A16:J16"/>
    <mergeCell ref="A5:A6"/>
    <mergeCell ref="A7:A8"/>
    <mergeCell ref="A9:A14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6" workbookViewId="0">
      <selection activeCell="J22" sqref="J22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101</v>
      </c>
      <c r="C3" s="5"/>
      <c r="D3" s="5"/>
      <c r="E3" s="5"/>
      <c r="F3" s="6"/>
      <c r="G3" s="3" t="s">
        <v>4</v>
      </c>
      <c r="H3" s="3">
        <v>98.11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127180</v>
      </c>
      <c r="C6" s="6"/>
      <c r="D6" s="4">
        <v>0</v>
      </c>
      <c r="E6" s="6"/>
      <c r="F6" s="4">
        <v>103080</v>
      </c>
      <c r="G6" s="6"/>
      <c r="H6" s="34">
        <f>F6/B6*100</f>
        <v>81.0504796351628</v>
      </c>
      <c r="I6" s="18">
        <v>10</v>
      </c>
      <c r="J6" s="34">
        <f>H6*I6*0.01</f>
        <v>8.10504796351628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102</v>
      </c>
      <c r="C8" s="5"/>
      <c r="D8" s="5"/>
      <c r="E8" s="5"/>
      <c r="F8" s="6"/>
      <c r="G8" s="4" t="s">
        <v>103</v>
      </c>
      <c r="H8" s="5"/>
      <c r="I8" s="5"/>
      <c r="J8" s="6"/>
    </row>
    <row r="9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1">
      <c r="A10" s="3"/>
      <c r="B10" s="31" t="s">
        <v>76</v>
      </c>
      <c r="C10" s="31" t="s">
        <v>36</v>
      </c>
      <c r="D10" s="31" t="s">
        <v>55</v>
      </c>
      <c r="E10" s="31" t="s">
        <v>42</v>
      </c>
      <c r="F10" s="31" t="s">
        <v>89</v>
      </c>
      <c r="G10" s="3">
        <v>1</v>
      </c>
      <c r="H10" s="13">
        <f>(1-(F10-G10)/F10/0.1)*100</f>
        <v>100</v>
      </c>
      <c r="I10" s="3">
        <f>C10*H10*0.01</f>
        <v>10</v>
      </c>
      <c r="J10" s="3"/>
      <c r="K10" s="16"/>
    </row>
    <row r="11" customFormat="1" ht="26.1" customHeight="1" spans="1:10">
      <c r="A11" s="3"/>
      <c r="B11" s="31" t="s">
        <v>104</v>
      </c>
      <c r="C11" s="31" t="s">
        <v>53</v>
      </c>
      <c r="D11" s="31" t="s">
        <v>45</v>
      </c>
      <c r="E11" s="31" t="s">
        <v>42</v>
      </c>
      <c r="F11" s="31" t="s">
        <v>97</v>
      </c>
      <c r="G11" s="3">
        <v>95</v>
      </c>
      <c r="H11" s="13">
        <f>(1-(F11-G11)/F11/0.1)*100</f>
        <v>100</v>
      </c>
      <c r="I11" s="3">
        <f>C11*H11*0.01</f>
        <v>30</v>
      </c>
      <c r="J11" s="3"/>
    </row>
    <row r="12" customFormat="1" ht="26.1" customHeight="1" spans="1:10">
      <c r="A12" s="3"/>
      <c r="B12" s="31" t="s">
        <v>105</v>
      </c>
      <c r="C12" s="31" t="s">
        <v>36</v>
      </c>
      <c r="D12" s="31" t="s">
        <v>99</v>
      </c>
      <c r="E12" s="31" t="s">
        <v>38</v>
      </c>
      <c r="F12" s="31" t="s">
        <v>106</v>
      </c>
      <c r="G12" s="3">
        <v>10.308</v>
      </c>
      <c r="H12" s="13">
        <v>100</v>
      </c>
      <c r="I12" s="3">
        <f>C12*H12*0.01</f>
        <v>10</v>
      </c>
      <c r="J12" s="3"/>
    </row>
    <row r="13" customFormat="1" ht="33" customHeight="1" spans="1:10">
      <c r="A13" s="3"/>
      <c r="B13" s="31" t="s">
        <v>107</v>
      </c>
      <c r="C13" s="31" t="s">
        <v>36</v>
      </c>
      <c r="D13" s="31" t="s">
        <v>45</v>
      </c>
      <c r="E13" s="31" t="s">
        <v>42</v>
      </c>
      <c r="F13" s="31" t="s">
        <v>46</v>
      </c>
      <c r="G13" s="3">
        <v>100</v>
      </c>
      <c r="H13" s="13">
        <f>(1-(F13-G13)/F13/0.1)*100</f>
        <v>100</v>
      </c>
      <c r="I13" s="3">
        <f>C13*H13*0.01</f>
        <v>10</v>
      </c>
      <c r="J13" s="3"/>
    </row>
    <row r="14" customFormat="1" ht="26.1" customHeight="1" spans="1:10">
      <c r="A14" s="3"/>
      <c r="B14" s="31" t="s">
        <v>108</v>
      </c>
      <c r="C14" s="31" t="s">
        <v>53</v>
      </c>
      <c r="D14" s="31" t="s">
        <v>94</v>
      </c>
      <c r="E14" s="31" t="s">
        <v>42</v>
      </c>
      <c r="F14" s="31" t="s">
        <v>89</v>
      </c>
      <c r="G14" s="3">
        <v>1</v>
      </c>
      <c r="H14" s="13">
        <f>(1-(F14-G14)/F14/0.1)*100</f>
        <v>100</v>
      </c>
      <c r="I14" s="3">
        <f>C14*H14*0.01</f>
        <v>30</v>
      </c>
      <c r="J14" s="3"/>
    </row>
    <row r="15" customFormat="1" ht="26.1" customHeight="1" spans="1:10">
      <c r="A15" s="14" t="s">
        <v>58</v>
      </c>
      <c r="B15" s="14"/>
      <c r="C15" s="14"/>
      <c r="D15" s="14"/>
      <c r="E15" s="14"/>
      <c r="F15" s="14"/>
      <c r="G15" s="14"/>
      <c r="H15" s="14"/>
      <c r="I15" s="14"/>
      <c r="J15" s="14"/>
    </row>
    <row r="16" customFormat="1" ht="26.1" customHeight="1" spans="1:10">
      <c r="A16" s="39" t="s">
        <v>59</v>
      </c>
      <c r="B16" s="39"/>
      <c r="C16" s="39"/>
      <c r="D16" s="39"/>
      <c r="E16" s="39"/>
      <c r="F16" s="39"/>
      <c r="G16" s="39"/>
      <c r="H16" s="39"/>
      <c r="I16" s="39"/>
      <c r="J16" s="39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5:J15"/>
    <mergeCell ref="A16:J16"/>
    <mergeCell ref="A5:A6"/>
    <mergeCell ref="A7:A8"/>
    <mergeCell ref="A9:A1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8" workbookViewId="0">
      <selection activeCell="C22" sqref="C22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109</v>
      </c>
      <c r="C3" s="5"/>
      <c r="D3" s="5"/>
      <c r="E3" s="5"/>
      <c r="F3" s="6"/>
      <c r="G3" s="3" t="s">
        <v>4</v>
      </c>
      <c r="H3" s="3">
        <v>91.5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100000</v>
      </c>
      <c r="C6" s="6"/>
      <c r="D6" s="4">
        <v>0</v>
      </c>
      <c r="E6" s="6"/>
      <c r="F6" s="4">
        <v>14984.96</v>
      </c>
      <c r="G6" s="6"/>
      <c r="H6" s="34">
        <f>F6/B6*100</f>
        <v>14.98496</v>
      </c>
      <c r="I6" s="18">
        <v>10</v>
      </c>
      <c r="J6" s="34">
        <f>H6*I6*0.01</f>
        <v>1.498496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110</v>
      </c>
      <c r="C8" s="5"/>
      <c r="D8" s="5"/>
      <c r="E8" s="5"/>
      <c r="F8" s="6"/>
      <c r="G8" s="4" t="s">
        <v>111</v>
      </c>
      <c r="H8" s="5"/>
      <c r="I8" s="5"/>
      <c r="J8" s="6"/>
    </row>
    <row r="9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8.5" spans="1:11">
      <c r="A10" s="3"/>
      <c r="B10" s="31" t="s">
        <v>112</v>
      </c>
      <c r="C10" s="31" t="s">
        <v>88</v>
      </c>
      <c r="D10" s="31" t="s">
        <v>45</v>
      </c>
      <c r="E10" s="31" t="s">
        <v>42</v>
      </c>
      <c r="F10" s="31" t="s">
        <v>113</v>
      </c>
      <c r="G10" s="3">
        <v>90</v>
      </c>
      <c r="H10" s="13">
        <f>(1-(F10-G10)/F10/0.1)*100</f>
        <v>100</v>
      </c>
      <c r="I10" s="3">
        <f t="shared" ref="I10:I21" si="0">C10*H10*0.01</f>
        <v>20</v>
      </c>
      <c r="J10" s="3"/>
      <c r="K10" s="16"/>
    </row>
    <row r="11" customFormat="1" ht="26.1" customHeight="1" spans="1:10">
      <c r="A11" s="3"/>
      <c r="B11" s="31" t="s">
        <v>114</v>
      </c>
      <c r="C11" s="31" t="s">
        <v>39</v>
      </c>
      <c r="D11" s="31" t="s">
        <v>45</v>
      </c>
      <c r="E11" s="31" t="s">
        <v>115</v>
      </c>
      <c r="F11" s="31" t="s">
        <v>113</v>
      </c>
      <c r="G11" s="3">
        <v>91</v>
      </c>
      <c r="H11" s="13">
        <v>100</v>
      </c>
      <c r="I11" s="3">
        <f t="shared" si="0"/>
        <v>5</v>
      </c>
      <c r="J11" s="3"/>
    </row>
    <row r="12" customFormat="1" ht="26.1" customHeight="1" spans="1:10">
      <c r="A12" s="3"/>
      <c r="B12" s="31" t="s">
        <v>116</v>
      </c>
      <c r="C12" s="31" t="s">
        <v>88</v>
      </c>
      <c r="D12" s="31" t="s">
        <v>45</v>
      </c>
      <c r="E12" s="31" t="s">
        <v>42</v>
      </c>
      <c r="F12" s="31" t="s">
        <v>113</v>
      </c>
      <c r="G12" s="3">
        <v>90</v>
      </c>
      <c r="H12" s="13">
        <f>(1-(F12-G12)/F12/0.1)*100</f>
        <v>100</v>
      </c>
      <c r="I12" s="3">
        <f t="shared" si="0"/>
        <v>20</v>
      </c>
      <c r="J12" s="3"/>
    </row>
    <row r="13" customFormat="1" ht="28.5" spans="1:10">
      <c r="A13" s="3"/>
      <c r="B13" s="31" t="s">
        <v>117</v>
      </c>
      <c r="C13" s="31" t="s">
        <v>88</v>
      </c>
      <c r="D13" s="31" t="s">
        <v>50</v>
      </c>
      <c r="E13" s="31" t="s">
        <v>42</v>
      </c>
      <c r="F13" s="31" t="s">
        <v>57</v>
      </c>
      <c r="G13" s="3">
        <v>2</v>
      </c>
      <c r="H13" s="13">
        <f>(1-(F13-G13)/F13/0.1)*100</f>
        <v>100</v>
      </c>
      <c r="I13" s="3">
        <f t="shared" si="0"/>
        <v>20</v>
      </c>
      <c r="J13" s="3"/>
    </row>
    <row r="14" customFormat="1" ht="26.1" customHeight="1" spans="1:10">
      <c r="A14" s="3"/>
      <c r="B14" s="31" t="s">
        <v>118</v>
      </c>
      <c r="C14" s="31" t="s">
        <v>88</v>
      </c>
      <c r="D14" s="31" t="s">
        <v>45</v>
      </c>
      <c r="E14" s="31" t="s">
        <v>42</v>
      </c>
      <c r="F14" s="31" t="s">
        <v>97</v>
      </c>
      <c r="G14" s="3">
        <v>95</v>
      </c>
      <c r="H14" s="13">
        <f>(1-(F14-G14)/F14/0.1)*100</f>
        <v>100</v>
      </c>
      <c r="I14" s="3">
        <f t="shared" si="0"/>
        <v>20</v>
      </c>
      <c r="J14" s="3"/>
    </row>
    <row r="15" customFormat="1" ht="26.1" customHeight="1" spans="1:10">
      <c r="A15" s="3"/>
      <c r="B15" s="31" t="s">
        <v>76</v>
      </c>
      <c r="C15" s="31" t="s">
        <v>39</v>
      </c>
      <c r="D15" s="31" t="s">
        <v>45</v>
      </c>
      <c r="E15" s="31" t="s">
        <v>42</v>
      </c>
      <c r="F15" s="31" t="s">
        <v>89</v>
      </c>
      <c r="G15" s="3">
        <v>1</v>
      </c>
      <c r="H15" s="13">
        <f>(1-(F15-G15)/F15/0.1)*100</f>
        <v>100</v>
      </c>
      <c r="I15" s="3">
        <f t="shared" si="0"/>
        <v>5</v>
      </c>
      <c r="J15" s="3"/>
    </row>
    <row r="16" customFormat="1" ht="20" customHeight="1" spans="1:10">
      <c r="A16" s="14" t="s">
        <v>58</v>
      </c>
      <c r="B16" s="14"/>
      <c r="C16" s="14"/>
      <c r="D16" s="14"/>
      <c r="E16" s="14"/>
      <c r="F16" s="14"/>
      <c r="G16" s="14"/>
      <c r="H16" s="14"/>
      <c r="I16" s="14"/>
      <c r="J16" s="14"/>
    </row>
    <row r="17" customFormat="1" ht="20" customHeight="1" spans="1:10">
      <c r="A17" s="39" t="s">
        <v>59</v>
      </c>
      <c r="B17" s="39"/>
      <c r="C17" s="39"/>
      <c r="D17" s="39"/>
      <c r="E17" s="39"/>
      <c r="F17" s="39"/>
      <c r="G17" s="39"/>
      <c r="H17" s="39"/>
      <c r="I17" s="39"/>
      <c r="J17" s="39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6:J16"/>
    <mergeCell ref="A17:J17"/>
    <mergeCell ref="A5:A6"/>
    <mergeCell ref="A7:A8"/>
    <mergeCell ref="A9:A1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B7" workbookViewId="0">
      <selection activeCell="F22" sqref="F22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119</v>
      </c>
      <c r="C3" s="5"/>
      <c r="D3" s="5"/>
      <c r="E3" s="5"/>
      <c r="F3" s="6"/>
      <c r="G3" s="3" t="s">
        <v>4</v>
      </c>
      <c r="H3" s="3">
        <v>90.84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127920</v>
      </c>
      <c r="C6" s="6"/>
      <c r="D6" s="4">
        <v>0</v>
      </c>
      <c r="E6" s="6"/>
      <c r="F6" s="4">
        <v>10710</v>
      </c>
      <c r="G6" s="6"/>
      <c r="H6" s="34">
        <f>F6/B6*100</f>
        <v>8.37242026266417</v>
      </c>
      <c r="I6" s="18">
        <v>10</v>
      </c>
      <c r="J6" s="34">
        <f>H6*I6*0.01</f>
        <v>0.837242026266417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120</v>
      </c>
      <c r="C8" s="5"/>
      <c r="D8" s="5"/>
      <c r="E8" s="5"/>
      <c r="F8" s="6"/>
      <c r="G8" s="4" t="s">
        <v>121</v>
      </c>
      <c r="H8" s="5"/>
      <c r="I8" s="5"/>
      <c r="J8" s="6"/>
    </row>
    <row r="9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1">
      <c r="A10" s="3"/>
      <c r="B10" s="31" t="s">
        <v>116</v>
      </c>
      <c r="C10" s="31" t="s">
        <v>36</v>
      </c>
      <c r="D10" s="31" t="s">
        <v>45</v>
      </c>
      <c r="E10" s="31" t="s">
        <v>42</v>
      </c>
      <c r="F10" s="31" t="s">
        <v>97</v>
      </c>
      <c r="G10" s="3">
        <v>95</v>
      </c>
      <c r="H10" s="13">
        <f>(1-(F10-G10)/F10/0.1)*100</f>
        <v>100</v>
      </c>
      <c r="I10" s="3">
        <f t="shared" ref="I10:I21" si="0">C10*H10*0.01</f>
        <v>10</v>
      </c>
      <c r="J10" s="3"/>
      <c r="K10" s="16"/>
    </row>
    <row r="11" customFormat="1" ht="26.1" customHeight="1" spans="1:10">
      <c r="A11" s="3"/>
      <c r="B11" s="31" t="s">
        <v>122</v>
      </c>
      <c r="C11" s="31" t="s">
        <v>36</v>
      </c>
      <c r="D11" s="31" t="s">
        <v>123</v>
      </c>
      <c r="E11" s="31" t="s">
        <v>56</v>
      </c>
      <c r="F11" s="31" t="s">
        <v>89</v>
      </c>
      <c r="G11" s="3">
        <v>1</v>
      </c>
      <c r="H11" s="13">
        <f>(1-(F11-G11)/F11/0.1)*100</f>
        <v>100</v>
      </c>
      <c r="I11" s="3">
        <f t="shared" si="0"/>
        <v>10</v>
      </c>
      <c r="J11" s="3"/>
    </row>
    <row r="12" customFormat="1" ht="26.1" customHeight="1" spans="1:10">
      <c r="A12" s="3"/>
      <c r="B12" s="31" t="s">
        <v>124</v>
      </c>
      <c r="C12" s="31" t="s">
        <v>39</v>
      </c>
      <c r="D12" s="31" t="s">
        <v>55</v>
      </c>
      <c r="E12" s="31" t="s">
        <v>42</v>
      </c>
      <c r="F12" s="31" t="s">
        <v>89</v>
      </c>
      <c r="G12" s="3">
        <v>1</v>
      </c>
      <c r="H12" s="13">
        <f>(1-(F12-G12)/F12/0.1)*100</f>
        <v>100</v>
      </c>
      <c r="I12" s="3">
        <f t="shared" si="0"/>
        <v>5</v>
      </c>
      <c r="J12" s="3"/>
    </row>
    <row r="13" customFormat="1" ht="26.1" customHeight="1" spans="1:10">
      <c r="A13" s="3"/>
      <c r="B13" s="31" t="s">
        <v>114</v>
      </c>
      <c r="C13" s="31" t="s">
        <v>39</v>
      </c>
      <c r="D13" s="31" t="s">
        <v>45</v>
      </c>
      <c r="E13" s="31" t="s">
        <v>115</v>
      </c>
      <c r="F13" s="31" t="s">
        <v>113</v>
      </c>
      <c r="G13" s="3">
        <v>91</v>
      </c>
      <c r="H13" s="13">
        <v>100</v>
      </c>
      <c r="I13" s="3">
        <f t="shared" si="0"/>
        <v>5</v>
      </c>
      <c r="J13" s="3"/>
    </row>
    <row r="14" customFormat="1" ht="26.1" customHeight="1" spans="1:10">
      <c r="A14" s="3"/>
      <c r="B14" s="31" t="s">
        <v>125</v>
      </c>
      <c r="C14" s="31" t="s">
        <v>73</v>
      </c>
      <c r="D14" s="31" t="s">
        <v>45</v>
      </c>
      <c r="E14" s="31" t="s">
        <v>42</v>
      </c>
      <c r="F14" s="31" t="s">
        <v>126</v>
      </c>
      <c r="G14" s="3">
        <v>0</v>
      </c>
      <c r="H14" s="13">
        <v>100</v>
      </c>
      <c r="I14" s="3">
        <f t="shared" si="0"/>
        <v>25</v>
      </c>
      <c r="J14" s="3"/>
    </row>
    <row r="15" customFormat="1" ht="26.1" customHeight="1" spans="1:10">
      <c r="A15" s="3"/>
      <c r="B15" s="31" t="s">
        <v>127</v>
      </c>
      <c r="C15" s="31" t="s">
        <v>48</v>
      </c>
      <c r="D15" s="31" t="s">
        <v>45</v>
      </c>
      <c r="E15" s="31" t="s">
        <v>56</v>
      </c>
      <c r="F15" s="31" t="s">
        <v>97</v>
      </c>
      <c r="G15" s="3">
        <v>95</v>
      </c>
      <c r="H15" s="13">
        <f>(1-(F15-G15)/F15/0.1)*100</f>
        <v>100</v>
      </c>
      <c r="I15" s="3">
        <f t="shared" si="0"/>
        <v>15</v>
      </c>
      <c r="J15" s="3"/>
    </row>
    <row r="16" customFormat="1" ht="26.1" customHeight="1" spans="1:10">
      <c r="A16" s="3"/>
      <c r="B16" s="31" t="s">
        <v>35</v>
      </c>
      <c r="C16" s="31" t="s">
        <v>36</v>
      </c>
      <c r="D16" s="31" t="s">
        <v>99</v>
      </c>
      <c r="E16" s="31" t="s">
        <v>38</v>
      </c>
      <c r="F16" s="31" t="s">
        <v>128</v>
      </c>
      <c r="G16" s="3">
        <v>1.071</v>
      </c>
      <c r="H16" s="13">
        <v>100</v>
      </c>
      <c r="I16" s="3">
        <f t="shared" si="0"/>
        <v>10</v>
      </c>
      <c r="J16" s="3"/>
    </row>
    <row r="17" customFormat="1" ht="26.1" customHeight="1" spans="1:10">
      <c r="A17" s="3"/>
      <c r="B17" s="31" t="s">
        <v>129</v>
      </c>
      <c r="C17" s="31" t="s">
        <v>36</v>
      </c>
      <c r="D17" s="31" t="s">
        <v>130</v>
      </c>
      <c r="E17" s="31" t="s">
        <v>56</v>
      </c>
      <c r="F17" s="31" t="s">
        <v>131</v>
      </c>
      <c r="G17" s="3">
        <v>153</v>
      </c>
      <c r="H17" s="13">
        <f>(1-(F17-G17)/F17/0.1)*100</f>
        <v>100</v>
      </c>
      <c r="I17" s="3">
        <f t="shared" si="0"/>
        <v>10</v>
      </c>
      <c r="J17" s="3"/>
    </row>
    <row r="18" customFormat="1" ht="26.1" customHeight="1" spans="1:10">
      <c r="A18" s="37" t="s">
        <v>58</v>
      </c>
      <c r="B18" s="37"/>
      <c r="C18" s="37"/>
      <c r="D18" s="37"/>
      <c r="E18" s="37"/>
      <c r="F18" s="37"/>
      <c r="G18" s="37"/>
      <c r="H18" s="37"/>
      <c r="I18" s="37"/>
      <c r="J18" s="37"/>
    </row>
    <row r="19" customFormat="1" ht="26.1" customHeight="1" spans="1:10">
      <c r="A19" s="39" t="s">
        <v>59</v>
      </c>
      <c r="B19" s="39"/>
      <c r="C19" s="39"/>
      <c r="D19" s="39"/>
      <c r="E19" s="39"/>
      <c r="F19" s="39"/>
      <c r="G19" s="39"/>
      <c r="H19" s="39"/>
      <c r="I19" s="39"/>
      <c r="J19" s="39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8:J18"/>
    <mergeCell ref="A19:J19"/>
    <mergeCell ref="A5:A6"/>
    <mergeCell ref="A7:A8"/>
    <mergeCell ref="A9:A17"/>
  </mergeCells>
  <pageMargins left="0.751388888888889" right="0.751388888888889" top="0.60625" bottom="0.60625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6" workbookViewId="0">
      <selection activeCell="E23" sqref="E23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132</v>
      </c>
      <c r="C3" s="5"/>
      <c r="D3" s="5"/>
      <c r="E3" s="5"/>
      <c r="F3" s="6"/>
      <c r="G3" s="3" t="s">
        <v>4</v>
      </c>
      <c r="H3" s="3">
        <v>90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40000</v>
      </c>
      <c r="C6" s="6"/>
      <c r="D6" s="4">
        <v>0</v>
      </c>
      <c r="E6" s="6"/>
      <c r="F6" s="4">
        <v>0</v>
      </c>
      <c r="G6" s="6"/>
      <c r="H6" s="3">
        <f>F6/B6*100</f>
        <v>0</v>
      </c>
      <c r="I6" s="18">
        <v>10</v>
      </c>
      <c r="J6" s="3">
        <f>H6*I6*0.01</f>
        <v>0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133</v>
      </c>
      <c r="C8" s="5"/>
      <c r="D8" s="5"/>
      <c r="E8" s="5"/>
      <c r="F8" s="6"/>
      <c r="G8" s="4" t="s">
        <v>134</v>
      </c>
      <c r="H8" s="5"/>
      <c r="I8" s="5"/>
      <c r="J8" s="6"/>
    </row>
    <row r="9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1">
      <c r="A10" s="3"/>
      <c r="B10" s="31" t="s">
        <v>135</v>
      </c>
      <c r="C10" s="31" t="s">
        <v>36</v>
      </c>
      <c r="D10" s="31" t="s">
        <v>136</v>
      </c>
      <c r="E10" s="31" t="s">
        <v>38</v>
      </c>
      <c r="F10" s="31" t="s">
        <v>137</v>
      </c>
      <c r="G10" s="3">
        <v>40000</v>
      </c>
      <c r="H10" s="13">
        <f t="shared" ref="H10:H21" si="0">(1-(F10-G10)/F10/0.1)*100</f>
        <v>100</v>
      </c>
      <c r="I10" s="3">
        <f t="shared" ref="I10:I21" si="1">C10*H10*0.01</f>
        <v>10</v>
      </c>
      <c r="J10" s="3"/>
      <c r="K10" s="16"/>
    </row>
    <row r="11" customFormat="1" ht="26.1" customHeight="1" spans="1:10">
      <c r="A11" s="3"/>
      <c r="B11" s="31" t="s">
        <v>138</v>
      </c>
      <c r="C11" s="31" t="s">
        <v>88</v>
      </c>
      <c r="D11" s="31" t="s">
        <v>45</v>
      </c>
      <c r="E11" s="31" t="s">
        <v>42</v>
      </c>
      <c r="F11" s="31" t="s">
        <v>46</v>
      </c>
      <c r="G11" s="3">
        <v>100</v>
      </c>
      <c r="H11" s="13">
        <f t="shared" si="0"/>
        <v>100</v>
      </c>
      <c r="I11" s="3">
        <f t="shared" si="1"/>
        <v>20</v>
      </c>
      <c r="J11" s="3"/>
    </row>
    <row r="12" customFormat="1" ht="26.1" customHeight="1" spans="1:10">
      <c r="A12" s="3"/>
      <c r="B12" s="31" t="s">
        <v>139</v>
      </c>
      <c r="C12" s="31" t="s">
        <v>88</v>
      </c>
      <c r="D12" s="31" t="s">
        <v>45</v>
      </c>
      <c r="E12" s="31" t="s">
        <v>42</v>
      </c>
      <c r="F12" s="31" t="s">
        <v>46</v>
      </c>
      <c r="G12" s="3">
        <v>100</v>
      </c>
      <c r="H12" s="13">
        <f t="shared" si="0"/>
        <v>100</v>
      </c>
      <c r="I12" s="3">
        <f t="shared" si="1"/>
        <v>20</v>
      </c>
      <c r="J12" s="3"/>
    </row>
    <row r="13" customFormat="1" ht="26.1" customHeight="1" spans="1:10">
      <c r="A13" s="3"/>
      <c r="B13" s="31" t="s">
        <v>140</v>
      </c>
      <c r="C13" s="31" t="s">
        <v>73</v>
      </c>
      <c r="D13" s="31" t="s">
        <v>45</v>
      </c>
      <c r="E13" s="31" t="s">
        <v>42</v>
      </c>
      <c r="F13" s="31" t="s">
        <v>46</v>
      </c>
      <c r="G13" s="3">
        <v>100</v>
      </c>
      <c r="H13" s="13">
        <f t="shared" si="0"/>
        <v>100</v>
      </c>
      <c r="I13" s="3">
        <f t="shared" si="1"/>
        <v>25</v>
      </c>
      <c r="J13" s="3"/>
    </row>
    <row r="14" customFormat="1" ht="26.1" customHeight="1" spans="1:10">
      <c r="A14" s="3"/>
      <c r="B14" s="31" t="s">
        <v>141</v>
      </c>
      <c r="C14" s="31" t="s">
        <v>36</v>
      </c>
      <c r="D14" s="31" t="s">
        <v>142</v>
      </c>
      <c r="E14" s="31" t="s">
        <v>42</v>
      </c>
      <c r="F14" s="31" t="s">
        <v>89</v>
      </c>
      <c r="G14" s="3">
        <v>1</v>
      </c>
      <c r="H14" s="13">
        <f t="shared" si="0"/>
        <v>100</v>
      </c>
      <c r="I14" s="3">
        <f t="shared" si="1"/>
        <v>10</v>
      </c>
      <c r="J14" s="3"/>
    </row>
    <row r="15" customFormat="1" ht="26.1" customHeight="1" spans="1:10">
      <c r="A15" s="3"/>
      <c r="B15" s="31" t="s">
        <v>124</v>
      </c>
      <c r="C15" s="31" t="s">
        <v>39</v>
      </c>
      <c r="D15" s="31" t="s">
        <v>55</v>
      </c>
      <c r="E15" s="31" t="s">
        <v>42</v>
      </c>
      <c r="F15" s="31" t="s">
        <v>89</v>
      </c>
      <c r="G15" s="3">
        <v>1</v>
      </c>
      <c r="H15" s="13">
        <f t="shared" si="0"/>
        <v>100</v>
      </c>
      <c r="I15" s="3">
        <f t="shared" si="1"/>
        <v>5</v>
      </c>
      <c r="J15" s="3"/>
    </row>
    <row r="16" customFormat="1" ht="26.1" customHeight="1" spans="1:10">
      <c r="A16" s="14" t="s">
        <v>58</v>
      </c>
      <c r="B16" s="14"/>
      <c r="C16" s="14"/>
      <c r="D16" s="14"/>
      <c r="E16" s="14"/>
      <c r="F16" s="14"/>
      <c r="G16" s="14"/>
      <c r="H16" s="14"/>
      <c r="I16" s="14"/>
      <c r="J16" s="14"/>
    </row>
    <row r="17" customFormat="1" ht="26.1" customHeight="1" spans="1:10">
      <c r="A17" s="15" t="s">
        <v>59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6:J16"/>
    <mergeCell ref="A17:J17"/>
    <mergeCell ref="A5:A6"/>
    <mergeCell ref="A7:A8"/>
    <mergeCell ref="A9:A15"/>
  </mergeCells>
  <pageMargins left="0.751388888888889" right="0.751388888888889" top="1" bottom="0.802777777777778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opLeftCell="A4" workbookViewId="0">
      <selection activeCell="A21" sqref="A21"/>
    </sheetView>
  </sheetViews>
  <sheetFormatPr defaultColWidth="9" defaultRowHeight="13.5"/>
  <cols>
    <col min="1" max="1" width="12.625" customWidth="1"/>
    <col min="2" max="2" width="19.75" customWidth="1"/>
    <col min="3" max="3" width="9.875" customWidth="1"/>
    <col min="4" max="4" width="10.375" customWidth="1"/>
    <col min="5" max="5" width="10.125" customWidth="1"/>
    <col min="6" max="6" width="12" customWidth="1"/>
    <col min="7" max="7" width="16.75" customWidth="1"/>
    <col min="8" max="10" width="12.625" customWidth="1"/>
    <col min="11" max="11" width="20.75" customWidth="1"/>
  </cols>
  <sheetData>
    <row r="1" customFormat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1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1">
      <c r="A3" s="3" t="s">
        <v>2</v>
      </c>
      <c r="B3" s="4" t="s">
        <v>143</v>
      </c>
      <c r="C3" s="5"/>
      <c r="D3" s="5"/>
      <c r="E3" s="5"/>
      <c r="F3" s="6"/>
      <c r="G3" s="3" t="s">
        <v>4</v>
      </c>
      <c r="H3" s="3">
        <v>91.18</v>
      </c>
      <c r="I3" s="3" t="s">
        <v>5</v>
      </c>
      <c r="J3" s="3" t="str">
        <f>IF(H3&gt;=90,"优","良")</f>
        <v>优</v>
      </c>
      <c r="K3" s="16"/>
    </row>
    <row r="4" ht="26.1" customHeight="1" spans="1:11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3" t="s">
        <v>11</v>
      </c>
      <c r="I4" s="3" t="s">
        <v>12</v>
      </c>
      <c r="J4" s="3">
        <v>41400332</v>
      </c>
      <c r="K4" s="17"/>
    </row>
    <row r="5" customFormat="1" ht="26.1" customHeight="1" spans="1:10">
      <c r="A5" s="9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customFormat="1" ht="25" customHeight="1" spans="1:10">
      <c r="A6" s="10"/>
      <c r="B6" s="4">
        <v>30000</v>
      </c>
      <c r="C6" s="6"/>
      <c r="D6" s="4">
        <v>0</v>
      </c>
      <c r="E6" s="6"/>
      <c r="F6" s="4">
        <v>3535</v>
      </c>
      <c r="G6" s="6"/>
      <c r="H6" s="34">
        <f>F6/B6*100</f>
        <v>11.7833333333333</v>
      </c>
      <c r="I6" s="18">
        <v>10</v>
      </c>
      <c r="J6" s="34">
        <f>H6*I6*0.01</f>
        <v>1.17833333333333</v>
      </c>
    </row>
    <row r="7" customFormat="1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customFormat="1" ht="43" customHeight="1" spans="1:10">
      <c r="A8" s="3"/>
      <c r="B8" s="4" t="s">
        <v>144</v>
      </c>
      <c r="C8" s="5"/>
      <c r="D8" s="5"/>
      <c r="E8" s="5"/>
      <c r="F8" s="6"/>
      <c r="G8" s="4" t="s">
        <v>111</v>
      </c>
      <c r="H8" s="5"/>
      <c r="I8" s="5"/>
      <c r="J8" s="6"/>
    </row>
    <row r="9" customFormat="1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1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0">
      <c r="A10" s="3"/>
      <c r="B10" s="31" t="s">
        <v>145</v>
      </c>
      <c r="C10" s="31">
        <v>20</v>
      </c>
      <c r="D10" s="31" t="s">
        <v>45</v>
      </c>
      <c r="E10" s="31" t="s">
        <v>42</v>
      </c>
      <c r="F10" s="31" t="s">
        <v>46</v>
      </c>
      <c r="G10" s="3">
        <v>100</v>
      </c>
      <c r="H10" s="13">
        <f>(1-(F10-G10)/F10/0.1)*100</f>
        <v>100</v>
      </c>
      <c r="I10" s="3">
        <f t="shared" ref="I10:I15" si="0">C10*H10*0.01</f>
        <v>20</v>
      </c>
      <c r="J10" s="3"/>
    </row>
    <row r="11" customFormat="1" ht="26.1" customHeight="1" spans="1:10">
      <c r="A11" s="3"/>
      <c r="B11" s="31" t="s">
        <v>146</v>
      </c>
      <c r="C11" s="31" t="s">
        <v>88</v>
      </c>
      <c r="D11" s="31" t="s">
        <v>94</v>
      </c>
      <c r="E11" s="31" t="s">
        <v>38</v>
      </c>
      <c r="F11" s="31" t="s">
        <v>80</v>
      </c>
      <c r="G11" s="3">
        <v>120</v>
      </c>
      <c r="H11" s="13">
        <f>(1-(F11-G11)/F11/0.1)*100</f>
        <v>100</v>
      </c>
      <c r="I11" s="3">
        <f t="shared" si="0"/>
        <v>20</v>
      </c>
      <c r="J11" s="3"/>
    </row>
    <row r="12" customFormat="1" ht="26.1" customHeight="1" spans="1:10">
      <c r="A12" s="3"/>
      <c r="B12" s="31" t="s">
        <v>35</v>
      </c>
      <c r="C12" s="31" t="s">
        <v>36</v>
      </c>
      <c r="D12" s="31" t="s">
        <v>99</v>
      </c>
      <c r="E12" s="31" t="s">
        <v>38</v>
      </c>
      <c r="F12" s="31" t="s">
        <v>147</v>
      </c>
      <c r="G12" s="3">
        <v>0.3535</v>
      </c>
      <c r="H12" s="13">
        <v>100</v>
      </c>
      <c r="I12" s="3">
        <f t="shared" si="0"/>
        <v>10</v>
      </c>
      <c r="J12" s="3"/>
    </row>
    <row r="13" customFormat="1" ht="26.1" customHeight="1" spans="1:10">
      <c r="A13" s="3"/>
      <c r="B13" s="31" t="s">
        <v>148</v>
      </c>
      <c r="C13" s="31" t="s">
        <v>53</v>
      </c>
      <c r="D13" s="31" t="s">
        <v>45</v>
      </c>
      <c r="E13" s="31" t="s">
        <v>42</v>
      </c>
      <c r="F13" s="31" t="s">
        <v>46</v>
      </c>
      <c r="G13" s="3">
        <v>100</v>
      </c>
      <c r="H13" s="13">
        <f>(1-(F13-G13)/F13/0.1)*100</f>
        <v>100</v>
      </c>
      <c r="I13" s="3">
        <f t="shared" si="0"/>
        <v>30</v>
      </c>
      <c r="J13" s="3"/>
    </row>
    <row r="14" customFormat="1" ht="26.1" customHeight="1" spans="1:10">
      <c r="A14" s="3"/>
      <c r="B14" s="31" t="s">
        <v>149</v>
      </c>
      <c r="C14" s="31" t="s">
        <v>39</v>
      </c>
      <c r="D14" s="31" t="s">
        <v>55</v>
      </c>
      <c r="E14" s="31" t="s">
        <v>42</v>
      </c>
      <c r="F14" s="31" t="s">
        <v>89</v>
      </c>
      <c r="G14" s="3">
        <v>1</v>
      </c>
      <c r="H14" s="13">
        <f>(1-(F14-G14)/F14/0.1)*100</f>
        <v>100</v>
      </c>
      <c r="I14" s="3">
        <f t="shared" si="0"/>
        <v>5</v>
      </c>
      <c r="J14" s="3"/>
    </row>
    <row r="15" customFormat="1" ht="26.1" customHeight="1" spans="1:10">
      <c r="A15" s="3"/>
      <c r="B15" s="31" t="s">
        <v>114</v>
      </c>
      <c r="C15" s="31" t="s">
        <v>39</v>
      </c>
      <c r="D15" s="31" t="s">
        <v>45</v>
      </c>
      <c r="E15" s="31" t="s">
        <v>115</v>
      </c>
      <c r="F15" s="31" t="s">
        <v>113</v>
      </c>
      <c r="G15" s="3">
        <v>91</v>
      </c>
      <c r="H15" s="13">
        <v>100</v>
      </c>
      <c r="I15" s="3">
        <f t="shared" si="0"/>
        <v>5</v>
      </c>
      <c r="J15" s="3"/>
    </row>
    <row r="16" customFormat="1" ht="26.1" customHeight="1" spans="1:10">
      <c r="A16" s="14" t="s">
        <v>58</v>
      </c>
      <c r="B16" s="14"/>
      <c r="C16" s="14"/>
      <c r="D16" s="14"/>
      <c r="E16" s="14"/>
      <c r="F16" s="14"/>
      <c r="G16" s="14"/>
      <c r="H16" s="14"/>
      <c r="I16" s="14"/>
      <c r="J16" s="14"/>
    </row>
    <row r="17" customFormat="1" ht="26.1" customHeight="1" spans="1:10">
      <c r="A17" s="15" t="s">
        <v>59</v>
      </c>
      <c r="B17" s="15"/>
      <c r="C17" s="15"/>
      <c r="D17" s="15"/>
      <c r="E17" s="15"/>
      <c r="F17" s="15"/>
      <c r="G17" s="15"/>
      <c r="H17" s="15"/>
      <c r="I17" s="15"/>
      <c r="J17" s="15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6:J16"/>
    <mergeCell ref="A17:J17"/>
    <mergeCell ref="A5:A6"/>
    <mergeCell ref="A7:A8"/>
    <mergeCell ref="A9:A15"/>
  </mergeCells>
  <pageMargins left="0.751388888888889" right="0.751388888888889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1.水库增设或更换安全警示牌</vt:lpstr>
      <vt:lpstr>2.水库等区域水质保护经费</vt:lpstr>
      <vt:lpstr>3.工程管理及维修养护</vt:lpstr>
      <vt:lpstr>4.水库安全巡逻</vt:lpstr>
      <vt:lpstr>5.信访维稳经费</vt:lpstr>
      <vt:lpstr>6.水资源涵养保护及水生态修复管护经费</vt:lpstr>
      <vt:lpstr>7.水库防汛演练和汛期值班</vt:lpstr>
      <vt:lpstr>8.防汛应急物资采购</vt:lpstr>
      <vt:lpstr>9.全区水库安全管理三个责任人培训</vt:lpstr>
      <vt:lpstr>10.已建管理房维修维护</vt:lpstr>
      <vt:lpstr>11.梅江河-三五水库应急调水电费</vt:lpstr>
      <vt:lpstr>12.璧山区百家店等19座水库雨水情和安全监测设施安装和白蚁防</vt:lpstr>
      <vt:lpstr>13.璧山区2022年中央水利救灾资金（第一批）(大沟等7座水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LClian</cp:lastModifiedBy>
  <dcterms:created xsi:type="dcterms:W3CDTF">2006-09-16T00:00:00Z</dcterms:created>
  <cp:lastPrinted>2023-02-20T01:14:00Z</cp:lastPrinted>
  <dcterms:modified xsi:type="dcterms:W3CDTF">2023-03-28T09:05:50Z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52CC873EDBD0442C873A31BD32BE56E4</vt:lpwstr>
  </property>
</Properties>
</file>