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921" firstSheet="1" activeTab="6"/>
  </bookViews>
  <sheets>
    <sheet name="1.公务车运行费用" sheetId="3" r:id="rId1"/>
    <sheet name="2.律师服务费" sheetId="2" r:id="rId2"/>
    <sheet name="3.信访维稳费" sheetId="8" r:id="rId3"/>
    <sheet name="4.办公室及车位租赁费" sheetId="7" r:id="rId4"/>
    <sheet name="5.征地拆迁专项经费" sheetId="6" r:id="rId5"/>
    <sheet name="6.征地拆迁资金审计费用" sheetId="9" r:id="rId6"/>
    <sheet name="7.信访稳定目标管理责任优秀单位信访稳定工作经费" sheetId="4" r:id="rId7"/>
  </sheets>
  <calcPr calcId="144525"/>
</workbook>
</file>

<file path=xl/sharedStrings.xml><?xml version="1.0" encoding="utf-8"?>
<sst xmlns="http://schemas.openxmlformats.org/spreadsheetml/2006/main" count="401" uniqueCount="118">
  <si>
    <t>附件1</t>
  </si>
  <si>
    <t>璧山区2022年度项目支出绩效自评表</t>
  </si>
  <si>
    <t>项目名称</t>
  </si>
  <si>
    <t>公务车运行费用</t>
  </si>
  <si>
    <t>自评总分</t>
  </si>
  <si>
    <t>等级</t>
  </si>
  <si>
    <t>实施单位</t>
  </si>
  <si>
    <t>重庆市璧山区征地拆迁事务中心</t>
  </si>
  <si>
    <t>主管部门</t>
  </si>
  <si>
    <t>区政府办公室</t>
  </si>
  <si>
    <t>填表人</t>
  </si>
  <si>
    <t>陶圣华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</si>
  <si>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</si>
  <si>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</si>
  <si>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</si>
  <si>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</si>
  <si>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</si>
  <si>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</si>
  <si>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</si>
  <si>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</si>
  <si>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</si>
  <si>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</si>
  <si>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</si>
  <si>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有效保障全区征地拆迁工作正常运行。</t>
  </si>
  <si>
    <t>年初预算67000元，全年执行40700元，执行率60.75%；全年完成2辆公务车运行供给，切实保障了全区征地拆迁工作处理的及时性，加强了镇街沟通并提高了为民办事效率。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</si>
  <si>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</si>
  <si>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</si>
  <si>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</si>
  <si>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</si>
  <si>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</si>
  <si>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</si>
  <si>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</si>
  <si>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</si>
  <si>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</si>
  <si>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</si>
  <si>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完成2辆公务车运行供给</t>
  </si>
  <si>
    <t>辆</t>
  </si>
  <si>
    <t>=</t>
  </si>
  <si>
    <t>定期车辆维修保养</t>
  </si>
  <si>
    <t>次</t>
  </si>
  <si>
    <t>≥</t>
  </si>
  <si>
    <t>是否有助于全区征地拆迁工作及时进行和处理</t>
  </si>
  <si>
    <t>无</t>
  </si>
  <si>
    <t>及时</t>
  </si>
  <si>
    <t>是否保障公务处理效率</t>
  </si>
  <si>
    <t>得到保障</t>
  </si>
  <si>
    <t>是否有助于加强镇街沟通协调、保障为民办事效率</t>
  </si>
  <si>
    <t>有效</t>
  </si>
  <si>
    <t>备注:年末零结转资金不作为预算调整。</t>
  </si>
  <si>
    <t>律师服务费</t>
  </si>
  <si>
    <t>保障全区征地拆迁稳定推进。</t>
  </si>
  <si>
    <t>全年执行12000元，执行率100%；全年完成法律咨询20次，及时处理了工作中所遇到的法律问题并得到了有效，有助于增强相关工作人员和群众的政策意识、法律意识以及政府公信度。</t>
  </si>
  <si>
    <t>全年完成法律咨询20次</t>
  </si>
  <si>
    <t>法律服务质量优良率</t>
  </si>
  <si>
    <t>%</t>
  </si>
  <si>
    <t>是否及时处理工作中的法律问题</t>
  </si>
  <si>
    <t>是否解决工作中的各方矛盾以及重难点问题</t>
  </si>
  <si>
    <t>得到解决</t>
  </si>
  <si>
    <t>是否有助于增强群众和相关工作人员的政策意识、法律意识以及政府公信度</t>
  </si>
  <si>
    <t>有所增强</t>
  </si>
  <si>
    <t>备注：年末零结转资金不作为预算调整。</t>
  </si>
  <si>
    <t>信访维稳费</t>
  </si>
  <si>
    <t>李大忠</t>
  </si>
  <si>
    <t>保障全区征地拆迁稳定推进，切实维护拆迁群众的利益。</t>
  </si>
  <si>
    <t>全年信访工作办结率100%，解决信访案件21件，接待信访案件共计105人次；切实保障了全区征地拆迁工作稳定推进，群众满意度良好。</t>
  </si>
  <si>
    <t>信访工作办结率</t>
  </si>
  <si>
    <t>解决信访案件20件</t>
  </si>
  <si>
    <t>件</t>
  </si>
  <si>
    <t>接待信访案件100人次</t>
  </si>
  <si>
    <t>保障全区征地拆迁工作稳定推进</t>
  </si>
  <si>
    <t>保障</t>
  </si>
  <si>
    <t>及时解决信访人诉求和信访矛盾</t>
  </si>
  <si>
    <t>服务群众满意度</t>
  </si>
  <si>
    <t>办公室及车位租赁费</t>
  </si>
  <si>
    <t>解决单位办公需求及停车需要，保障单位正常运行。</t>
  </si>
  <si>
    <t>年初预算614800元，因项目未达支付条件全年执行0元，解决单位23人办公需求及停车需要，保障单位正常有序运转。</t>
  </si>
  <si>
    <t>办公室和2个车位租金</t>
  </si>
  <si>
    <t>个</t>
  </si>
  <si>
    <t>解决单位23人（含临聘人员）办公地点需求</t>
  </si>
  <si>
    <t>人</t>
  </si>
  <si>
    <t>是否解决单位停车需求</t>
  </si>
  <si>
    <t>解决</t>
  </si>
  <si>
    <t>有效解决</t>
  </si>
  <si>
    <t>是否符合办公用房标准</t>
  </si>
  <si>
    <t>符合</t>
  </si>
  <si>
    <t>保障单位正常运转</t>
  </si>
  <si>
    <t>职工及群众满意度</t>
  </si>
  <si>
    <t>征地拆迁专项经费</t>
  </si>
  <si>
    <t>保障全区征地拆迁工作正常运行。</t>
  </si>
  <si>
    <t>年初预算215000元，全年执行201400元，执行率93.67%；及时有效地完成了全区10个征地项目共计4000亩征地拆迁工作，保障了全区征地拆迁工作顺利开展，避免了历史遗留问题。</t>
  </si>
  <si>
    <t>完成全区4000亩征地拆迁工作任务</t>
  </si>
  <si>
    <t>亩</t>
  </si>
  <si>
    <t>完成全区10个征地拆迁项目</t>
  </si>
  <si>
    <t>项目资金拨付是否及时</t>
  </si>
  <si>
    <t>征地拆迁项目档案完成率</t>
  </si>
  <si>
    <t>是否保障全区征地拆迁工作顺利开展</t>
  </si>
  <si>
    <t>切实保障</t>
  </si>
  <si>
    <t>征地拆迁资金审计费用</t>
  </si>
  <si>
    <t>对前期征地拆迁项目资金进行全面专业的清理，保障今后全区征地拆迁工作以及内部控制正常运行。</t>
  </si>
  <si>
    <t>全年调整预算430000元，因未达项目支付条件执行率0.00%；全年审计核算历年项目112个，涉及审计核算项目资金40亿元，前期征地拆迁资金清理率100%，使用报告书和移动硬盘等储备工作完成率100%，保证今后征地拆迁信息化建设需求和方便随时查阅</t>
  </si>
  <si>
    <t>审计核算历年项目</t>
  </si>
  <si>
    <t>审计核算项目资金</t>
  </si>
  <si>
    <t>亿</t>
  </si>
  <si>
    <t>前期征地拆迁项目资金清理率</t>
  </si>
  <si>
    <t>全区各征地拆迁项目数据成果达标（截至2018年底）</t>
  </si>
  <si>
    <t>达标</t>
  </si>
  <si>
    <t>备份工作完成率</t>
  </si>
  <si>
    <t>信访稳定目标管理责任优秀单位信访稳定工作经费</t>
  </si>
  <si>
    <t>做好征地拆迁过程中的纠纷排查和维持信访稳定。</t>
  </si>
  <si>
    <t>全年执行8400元，执行率100%；解决信访案件15件，接待信访案件600人次，办结率为100%，切实做好群众来信来访，维护了拆迁群众利益。做好征地拆迁过程中的纠纷排查和维持信访稳定。</t>
  </si>
  <si>
    <t>信访案件完成及时率</t>
  </si>
  <si>
    <t>征地拆迁信访调节工作</t>
  </si>
  <si>
    <t>接待来访群众</t>
  </si>
  <si>
    <t>是否维护拆迁群众利益</t>
  </si>
  <si>
    <t>有效维护</t>
  </si>
  <si>
    <t>是否有助于坚持以人为本，切实维护社会和谐稳定</t>
  </si>
  <si>
    <t>信访稳定</t>
  </si>
  <si>
    <t>群众满意度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</si>
</sst>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10.5"/>
      <color rgb="FF2B2B2B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1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1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H14" sqref="H14"/>
    </sheetView>
  </sheetViews>
  <sheetFormatPr defaultColWidth="9" defaultRowHeight="13.5"/>
  <cols>
    <col min="1" max="1" width="12.625" customWidth="1"/>
    <col min="2" max="2" width="22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83333333333" customWidth="1"/>
    <col min="8" max="10" width="12.625" customWidth="1"/>
    <col min="11" max="11" width="2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0">
        <f>J6+SUM(I10:I14)</f>
        <v>96.0746268656716</v>
      </c>
      <c r="I3" s="3" t="s">
        <v>5</v>
      </c>
      <c r="J3" s="15" t="str">
        <f>IF(H3&gt;=90,"优","良")</f>
        <v>优</v>
      </c>
      <c r="K3" s="22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11</v>
      </c>
      <c r="I4" s="3" t="s">
        <v>12</v>
      </c>
      <c r="J4" s="23">
        <v>13996458529</v>
      </c>
      <c r="K4" s="24"/>
    </row>
    <row r="5" customFormat="1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35" customHeight="1" spans="1:10">
      <c r="A6" s="8"/>
      <c r="B6" s="9">
        <v>67000</v>
      </c>
      <c r="C6" s="10"/>
      <c r="D6" s="9"/>
      <c r="E6" s="10"/>
      <c r="F6" s="9">
        <v>40700</v>
      </c>
      <c r="G6" s="10"/>
      <c r="H6" s="27">
        <v>60.7462686567164</v>
      </c>
      <c r="I6" s="25">
        <v>10</v>
      </c>
      <c r="J6" s="30">
        <f>H6*I6*0.01</f>
        <v>6.07462686567164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75" customHeight="1" spans="1:11">
      <c r="A8" s="3"/>
      <c r="B8" s="9" t="s">
        <v>23</v>
      </c>
      <c r="C8" s="13"/>
      <c r="D8" s="13"/>
      <c r="E8" s="13"/>
      <c r="F8" s="10"/>
      <c r="G8" s="9" t="s">
        <v>24</v>
      </c>
      <c r="H8" s="13"/>
      <c r="I8" s="13"/>
      <c r="J8" s="10"/>
      <c r="K8" s="32"/>
    </row>
    <row r="9" customFormat="1" ht="31.5" customHeight="1" spans="1:10">
      <c r="A9" s="12" t="s">
        <v>25</v>
      </c>
      <c r="B9" s="3" t="s">
        <v>26</v>
      </c>
      <c r="C9" s="3" t="s">
        <v>27</v>
      </c>
      <c r="D9" s="3" t="s">
        <v>28</v>
      </c>
      <c r="E9" s="14" t="s">
        <v>29</v>
      </c>
      <c r="F9" s="3" t="s">
        <v>30</v>
      </c>
      <c r="G9" s="3" t="s">
        <v>31</v>
      </c>
      <c r="H9" s="15" t="s">
        <v>32</v>
      </c>
      <c r="I9" s="3" t="s">
        <v>33</v>
      </c>
      <c r="J9" s="3" t="s">
        <v>34</v>
      </c>
    </row>
    <row r="10" ht="26.1" customHeight="1" spans="1:11">
      <c r="A10" s="12"/>
      <c r="B10" s="15" t="s">
        <v>35</v>
      </c>
      <c r="C10" s="28">
        <v>15</v>
      </c>
      <c r="D10" s="28" t="s">
        <v>36</v>
      </c>
      <c r="E10" s="28" t="s">
        <v>37</v>
      </c>
      <c r="F10" s="28">
        <v>2</v>
      </c>
      <c r="G10" s="28">
        <v>2</v>
      </c>
      <c r="H10" s="20">
        <v>100</v>
      </c>
      <c r="I10" s="28">
        <v>15</v>
      </c>
      <c r="J10" s="12"/>
      <c r="K10" s="22"/>
    </row>
    <row r="11" customFormat="1" ht="26.1" customHeight="1" spans="1:10">
      <c r="A11" s="12"/>
      <c r="B11" s="15" t="s">
        <v>38</v>
      </c>
      <c r="C11" s="28">
        <v>10</v>
      </c>
      <c r="D11" s="28" t="s">
        <v>39</v>
      </c>
      <c r="E11" s="29" t="s">
        <v>40</v>
      </c>
      <c r="F11" s="28">
        <v>20</v>
      </c>
      <c r="G11" s="28">
        <v>20</v>
      </c>
      <c r="H11" s="20">
        <v>100</v>
      </c>
      <c r="I11" s="28">
        <v>10</v>
      </c>
      <c r="J11" s="12"/>
    </row>
    <row r="12" customFormat="1" ht="30" customHeight="1" spans="1:10">
      <c r="A12" s="12"/>
      <c r="B12" s="15" t="s">
        <v>41</v>
      </c>
      <c r="C12" s="28">
        <v>25</v>
      </c>
      <c r="D12" s="28" t="s">
        <v>42</v>
      </c>
      <c r="E12" s="28" t="s">
        <v>42</v>
      </c>
      <c r="F12" s="16" t="s">
        <v>43</v>
      </c>
      <c r="G12" s="16" t="s">
        <v>43</v>
      </c>
      <c r="H12" s="20">
        <v>100</v>
      </c>
      <c r="I12" s="12">
        <v>25</v>
      </c>
      <c r="J12" s="12"/>
    </row>
    <row r="13" customFormat="1" ht="26.1" customHeight="1" spans="1:10">
      <c r="A13" s="12"/>
      <c r="B13" s="15" t="s">
        <v>44</v>
      </c>
      <c r="C13" s="28">
        <v>15</v>
      </c>
      <c r="D13" s="28" t="s">
        <v>42</v>
      </c>
      <c r="E13" s="28" t="s">
        <v>42</v>
      </c>
      <c r="F13" s="16" t="s">
        <v>45</v>
      </c>
      <c r="G13" s="16" t="s">
        <v>45</v>
      </c>
      <c r="H13" s="20">
        <v>100</v>
      </c>
      <c r="I13" s="12">
        <v>15</v>
      </c>
      <c r="J13" s="12"/>
    </row>
    <row r="14" customFormat="1" ht="41" customHeight="1" spans="1:10">
      <c r="A14" s="12"/>
      <c r="B14" s="15" t="s">
        <v>46</v>
      </c>
      <c r="C14" s="28">
        <v>25</v>
      </c>
      <c r="D14" s="28" t="s">
        <v>42</v>
      </c>
      <c r="E14" s="28" t="s">
        <v>42</v>
      </c>
      <c r="F14" s="16" t="s">
        <v>47</v>
      </c>
      <c r="G14" s="16" t="s">
        <v>47</v>
      </c>
      <c r="H14" s="20">
        <v>100</v>
      </c>
      <c r="I14" s="12">
        <v>25</v>
      </c>
      <c r="J14" s="12"/>
    </row>
    <row r="15" customFormat="1" ht="26.1" customHeight="1" spans="1:10">
      <c r="A15" s="21" t="s">
        <v>48</v>
      </c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5:A6"/>
    <mergeCell ref="A7:A8"/>
    <mergeCell ref="A9:A1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F22" sqref="F22"/>
    </sheetView>
  </sheetViews>
  <sheetFormatPr defaultColWidth="9" defaultRowHeight="13.5"/>
  <cols>
    <col min="1" max="1" width="12.625" customWidth="1"/>
    <col min="2" max="2" width="22.2583333333333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83333333333" customWidth="1"/>
    <col min="8" max="10" width="12.625" customWidth="1"/>
    <col min="11" max="11" width="2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49</v>
      </c>
      <c r="C3" s="5"/>
      <c r="D3" s="5"/>
      <c r="E3" s="5"/>
      <c r="F3" s="6"/>
      <c r="G3" s="3" t="s">
        <v>4</v>
      </c>
      <c r="H3" s="3">
        <f>J6+SUM(I10:I14)</f>
        <v>100</v>
      </c>
      <c r="I3" s="3" t="s">
        <v>5</v>
      </c>
      <c r="J3" s="15" t="str">
        <f>IF(H3&gt;=90,"优","良")</f>
        <v>优</v>
      </c>
      <c r="K3" s="22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11</v>
      </c>
      <c r="I4" s="3" t="s">
        <v>12</v>
      </c>
      <c r="J4" s="23">
        <v>13996458529</v>
      </c>
      <c r="K4" s="24"/>
    </row>
    <row r="5" customFormat="1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6" customHeight="1" spans="1:10">
      <c r="A6" s="8"/>
      <c r="B6" s="9">
        <v>12000</v>
      </c>
      <c r="C6" s="10"/>
      <c r="D6" s="9"/>
      <c r="E6" s="10"/>
      <c r="F6" s="9">
        <v>12000</v>
      </c>
      <c r="G6" s="10"/>
      <c r="H6" s="11">
        <v>100</v>
      </c>
      <c r="I6" s="25">
        <v>10</v>
      </c>
      <c r="J6" s="3">
        <f>H6*I6*0.01</f>
        <v>10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51" customHeight="1" spans="1:10">
      <c r="A8" s="3"/>
      <c r="B8" s="9" t="s">
        <v>50</v>
      </c>
      <c r="C8" s="13"/>
      <c r="D8" s="13"/>
      <c r="E8" s="13"/>
      <c r="F8" s="10"/>
      <c r="G8" s="9" t="s">
        <v>51</v>
      </c>
      <c r="H8" s="13"/>
      <c r="I8" s="13"/>
      <c r="J8" s="10"/>
    </row>
    <row r="9" customFormat="1" ht="31.5" customHeight="1" spans="1:10">
      <c r="A9" s="12" t="s">
        <v>25</v>
      </c>
      <c r="B9" s="15" t="s">
        <v>26</v>
      </c>
      <c r="C9" s="15" t="s">
        <v>27</v>
      </c>
      <c r="D9" s="15" t="s">
        <v>28</v>
      </c>
      <c r="E9" s="31" t="s">
        <v>29</v>
      </c>
      <c r="F9" s="15" t="s">
        <v>30</v>
      </c>
      <c r="G9" s="15" t="s">
        <v>31</v>
      </c>
      <c r="H9" s="15" t="s">
        <v>32</v>
      </c>
      <c r="I9" s="15" t="s">
        <v>33</v>
      </c>
      <c r="J9" s="15" t="s">
        <v>34</v>
      </c>
    </row>
    <row r="10" ht="26.1" customHeight="1" spans="1:11">
      <c r="A10" s="12"/>
      <c r="B10" s="15" t="s">
        <v>52</v>
      </c>
      <c r="C10" s="28">
        <v>20</v>
      </c>
      <c r="D10" s="28" t="s">
        <v>39</v>
      </c>
      <c r="E10" s="29" t="s">
        <v>40</v>
      </c>
      <c r="F10" s="16">
        <v>20</v>
      </c>
      <c r="G10" s="16">
        <v>20</v>
      </c>
      <c r="H10" s="20">
        <v>100</v>
      </c>
      <c r="I10" s="12">
        <f>C10*H10*0.01</f>
        <v>20</v>
      </c>
      <c r="J10" s="12"/>
      <c r="K10" s="22"/>
    </row>
    <row r="11" customFormat="1" ht="26.1" customHeight="1" spans="1:11">
      <c r="A11" s="12"/>
      <c r="B11" s="15" t="s">
        <v>53</v>
      </c>
      <c r="C11" s="28">
        <v>15</v>
      </c>
      <c r="D11" s="28" t="s">
        <v>54</v>
      </c>
      <c r="E11" s="29" t="s">
        <v>40</v>
      </c>
      <c r="F11" s="16">
        <v>95</v>
      </c>
      <c r="G11" s="16">
        <v>95</v>
      </c>
      <c r="H11" s="20">
        <v>100</v>
      </c>
      <c r="I11" s="12">
        <f>C11*H11*0.01</f>
        <v>15</v>
      </c>
      <c r="J11" s="12"/>
      <c r="K11" s="22"/>
    </row>
    <row r="12" customFormat="1" ht="34" customHeight="1" spans="1:10">
      <c r="A12" s="12"/>
      <c r="B12" s="15" t="s">
        <v>55</v>
      </c>
      <c r="C12" s="28">
        <v>20</v>
      </c>
      <c r="D12" s="28" t="s">
        <v>42</v>
      </c>
      <c r="E12" s="28" t="s">
        <v>42</v>
      </c>
      <c r="F12" s="16" t="s">
        <v>43</v>
      </c>
      <c r="G12" s="16" t="s">
        <v>43</v>
      </c>
      <c r="H12" s="20">
        <v>100</v>
      </c>
      <c r="I12" s="12">
        <f>C12*H12*0.01</f>
        <v>20</v>
      </c>
      <c r="J12" s="12"/>
    </row>
    <row r="13" customFormat="1" ht="33" customHeight="1" spans="1:10">
      <c r="A13" s="12"/>
      <c r="B13" s="15" t="s">
        <v>56</v>
      </c>
      <c r="C13" s="28">
        <v>20</v>
      </c>
      <c r="D13" s="28" t="s">
        <v>42</v>
      </c>
      <c r="E13" s="28" t="s">
        <v>42</v>
      </c>
      <c r="F13" s="16" t="s">
        <v>57</v>
      </c>
      <c r="G13" s="16" t="s">
        <v>57</v>
      </c>
      <c r="H13" s="20">
        <v>100</v>
      </c>
      <c r="I13" s="12">
        <f>C13*H13*0.01</f>
        <v>20</v>
      </c>
      <c r="J13" s="12"/>
    </row>
    <row r="14" customFormat="1" ht="60" customHeight="1" spans="1:10">
      <c r="A14" s="12"/>
      <c r="B14" s="15" t="s">
        <v>58</v>
      </c>
      <c r="C14" s="28">
        <v>15</v>
      </c>
      <c r="D14" s="28" t="s">
        <v>42</v>
      </c>
      <c r="E14" s="28" t="s">
        <v>42</v>
      </c>
      <c r="F14" s="16" t="s">
        <v>59</v>
      </c>
      <c r="G14" s="16" t="s">
        <v>59</v>
      </c>
      <c r="H14" s="20">
        <v>100</v>
      </c>
      <c r="I14" s="12">
        <f>C14*H14*0.01</f>
        <v>15</v>
      </c>
      <c r="J14" s="12"/>
    </row>
    <row r="15" customFormat="1" ht="26.1" customHeight="1" spans="1:10">
      <c r="A15" s="21" t="s">
        <v>60</v>
      </c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5:A6"/>
    <mergeCell ref="A7:A8"/>
    <mergeCell ref="A9:A14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opLeftCell="A6" workbookViewId="0">
      <selection activeCell="G24" sqref="G24"/>
    </sheetView>
  </sheetViews>
  <sheetFormatPr defaultColWidth="9" defaultRowHeight="13.5"/>
  <cols>
    <col min="1" max="1" width="12.625" customWidth="1"/>
    <col min="2" max="2" width="22.2583333333333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83333333333" customWidth="1"/>
    <col min="8" max="10" width="12.625" customWidth="1"/>
    <col min="11" max="11" width="2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61</v>
      </c>
      <c r="C3" s="5"/>
      <c r="D3" s="5"/>
      <c r="E3" s="5"/>
      <c r="F3" s="6"/>
      <c r="G3" s="3" t="s">
        <v>4</v>
      </c>
      <c r="H3" s="3">
        <f>J6+SUM(I10:I15)</f>
        <v>90</v>
      </c>
      <c r="I3" s="3" t="s">
        <v>5</v>
      </c>
      <c r="J3" s="15" t="str">
        <f>IF(H3&gt;=90,"优","良")</f>
        <v>优</v>
      </c>
      <c r="K3" s="22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62</v>
      </c>
      <c r="I4" s="3" t="s">
        <v>12</v>
      </c>
      <c r="J4" s="23">
        <v>13883741336</v>
      </c>
      <c r="K4" s="24"/>
    </row>
    <row r="5" customFormat="1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34" customHeight="1" spans="1:10">
      <c r="A6" s="8"/>
      <c r="B6" s="9">
        <v>50000</v>
      </c>
      <c r="C6" s="10"/>
      <c r="D6" s="9"/>
      <c r="E6" s="10"/>
      <c r="F6" s="9">
        <v>0</v>
      </c>
      <c r="G6" s="10"/>
      <c r="H6" s="11">
        <f>F6/B6</f>
        <v>0</v>
      </c>
      <c r="I6" s="25">
        <v>10</v>
      </c>
      <c r="J6" s="3">
        <f>H6*I6*0.01</f>
        <v>0</v>
      </c>
    </row>
    <row r="7" customFormat="1" ht="14.25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51" customHeight="1" spans="1:10">
      <c r="A8" s="3"/>
      <c r="B8" s="9" t="s">
        <v>63</v>
      </c>
      <c r="C8" s="13"/>
      <c r="D8" s="13"/>
      <c r="E8" s="13"/>
      <c r="F8" s="10"/>
      <c r="G8" s="9" t="s">
        <v>64</v>
      </c>
      <c r="H8" s="13"/>
      <c r="I8" s="13"/>
      <c r="J8" s="10"/>
    </row>
    <row r="9" customFormat="1" ht="31.5" customHeight="1" spans="1:10">
      <c r="A9" s="12" t="s">
        <v>25</v>
      </c>
      <c r="B9" s="15" t="s">
        <v>26</v>
      </c>
      <c r="C9" s="15" t="s">
        <v>27</v>
      </c>
      <c r="D9" s="15" t="s">
        <v>28</v>
      </c>
      <c r="E9" s="31" t="s">
        <v>29</v>
      </c>
      <c r="F9" s="15" t="s">
        <v>30</v>
      </c>
      <c r="G9" s="15" t="s">
        <v>31</v>
      </c>
      <c r="H9" s="15" t="s">
        <v>32</v>
      </c>
      <c r="I9" s="15" t="s">
        <v>33</v>
      </c>
      <c r="J9" s="15" t="s">
        <v>34</v>
      </c>
    </row>
    <row r="10" customFormat="1" ht="21" customHeight="1" spans="1:10">
      <c r="A10" s="12"/>
      <c r="B10" s="15" t="s">
        <v>65</v>
      </c>
      <c r="C10" s="16">
        <v>20</v>
      </c>
      <c r="D10" s="16" t="s">
        <v>54</v>
      </c>
      <c r="E10" s="16" t="s">
        <v>40</v>
      </c>
      <c r="F10" s="17">
        <v>100</v>
      </c>
      <c r="G10" s="15">
        <v>100</v>
      </c>
      <c r="H10" s="17">
        <v>100</v>
      </c>
      <c r="I10" s="15">
        <f t="shared" ref="I10:I15" si="0">C10*H10*0.01</f>
        <v>20</v>
      </c>
      <c r="J10" s="15"/>
    </row>
    <row r="11" ht="26.1" customHeight="1" spans="1:11">
      <c r="A11" s="12"/>
      <c r="B11" s="15" t="s">
        <v>66</v>
      </c>
      <c r="C11" s="28">
        <v>15</v>
      </c>
      <c r="D11" s="28" t="s">
        <v>67</v>
      </c>
      <c r="E11" s="29" t="s">
        <v>40</v>
      </c>
      <c r="F11" s="28">
        <v>20</v>
      </c>
      <c r="G11" s="15">
        <v>21</v>
      </c>
      <c r="H11" s="17">
        <v>100</v>
      </c>
      <c r="I11" s="15">
        <f t="shared" si="0"/>
        <v>15</v>
      </c>
      <c r="J11" s="16"/>
      <c r="K11" s="22"/>
    </row>
    <row r="12" customFormat="1" ht="26.1" customHeight="1" spans="1:11">
      <c r="A12" s="12"/>
      <c r="B12" s="15" t="s">
        <v>68</v>
      </c>
      <c r="C12" s="28">
        <v>15</v>
      </c>
      <c r="D12" s="28" t="s">
        <v>39</v>
      </c>
      <c r="E12" s="29" t="s">
        <v>40</v>
      </c>
      <c r="F12" s="28">
        <v>100</v>
      </c>
      <c r="G12" s="15">
        <v>105</v>
      </c>
      <c r="H12" s="17">
        <v>100</v>
      </c>
      <c r="I12" s="15">
        <f t="shared" si="0"/>
        <v>15</v>
      </c>
      <c r="J12" s="16"/>
      <c r="K12" s="22"/>
    </row>
    <row r="13" customFormat="1" ht="34" customHeight="1" spans="1:10">
      <c r="A13" s="12"/>
      <c r="B13" s="15" t="s">
        <v>69</v>
      </c>
      <c r="C13" s="28">
        <v>15</v>
      </c>
      <c r="D13" s="28" t="s">
        <v>42</v>
      </c>
      <c r="E13" s="28" t="s">
        <v>42</v>
      </c>
      <c r="F13" s="15" t="s">
        <v>70</v>
      </c>
      <c r="G13" s="15" t="s">
        <v>70</v>
      </c>
      <c r="H13" s="17">
        <v>100</v>
      </c>
      <c r="I13" s="15">
        <f t="shared" si="0"/>
        <v>15</v>
      </c>
      <c r="J13" s="16"/>
    </row>
    <row r="14" customFormat="1" ht="33" customHeight="1" spans="1:10">
      <c r="A14" s="12"/>
      <c r="B14" s="15" t="s">
        <v>71</v>
      </c>
      <c r="C14" s="28">
        <v>10</v>
      </c>
      <c r="D14" s="28" t="s">
        <v>42</v>
      </c>
      <c r="E14" s="28" t="s">
        <v>42</v>
      </c>
      <c r="F14" s="15" t="s">
        <v>43</v>
      </c>
      <c r="G14" s="15" t="s">
        <v>43</v>
      </c>
      <c r="H14" s="20">
        <v>100</v>
      </c>
      <c r="I14" s="3">
        <f t="shared" si="0"/>
        <v>10</v>
      </c>
      <c r="J14" s="12"/>
    </row>
    <row r="15" customFormat="1" ht="23" customHeight="1" spans="1:10">
      <c r="A15" s="12"/>
      <c r="B15" s="15" t="s">
        <v>72</v>
      </c>
      <c r="C15" s="28">
        <v>15</v>
      </c>
      <c r="D15" s="28" t="s">
        <v>54</v>
      </c>
      <c r="E15" s="28" t="s">
        <v>40</v>
      </c>
      <c r="F15" s="15">
        <v>95</v>
      </c>
      <c r="G15" s="15">
        <v>95</v>
      </c>
      <c r="H15" s="20">
        <v>100</v>
      </c>
      <c r="I15" s="3">
        <f t="shared" si="0"/>
        <v>15</v>
      </c>
      <c r="J15" s="12"/>
    </row>
    <row r="16" customFormat="1" ht="26.1" customHeight="1" spans="1:10">
      <c r="A16" s="21" t="s">
        <v>60</v>
      </c>
      <c r="B16" s="21"/>
      <c r="C16" s="21"/>
      <c r="D16" s="21"/>
      <c r="E16" s="21"/>
      <c r="F16" s="21"/>
      <c r="G16" s="21"/>
      <c r="H16" s="21"/>
      <c r="I16" s="21"/>
      <c r="J16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5:A6"/>
    <mergeCell ref="A7:A8"/>
    <mergeCell ref="A9:A1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G18" sqref="G18"/>
    </sheetView>
  </sheetViews>
  <sheetFormatPr defaultColWidth="9" defaultRowHeight="13.5"/>
  <cols>
    <col min="1" max="1" width="12.625" customWidth="1"/>
    <col min="2" max="2" width="22.2583333333333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83333333333" customWidth="1"/>
    <col min="8" max="10" width="12.625" customWidth="1"/>
    <col min="11" max="11" width="2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73</v>
      </c>
      <c r="C3" s="5"/>
      <c r="D3" s="5"/>
      <c r="E3" s="5"/>
      <c r="F3" s="6"/>
      <c r="G3" s="3" t="s">
        <v>4</v>
      </c>
      <c r="H3" s="3">
        <f>J6+SUM(I10:I15)</f>
        <v>90</v>
      </c>
      <c r="I3" s="3" t="s">
        <v>5</v>
      </c>
      <c r="J3" s="15" t="str">
        <f>IF(H3&gt;=90,"优","良")</f>
        <v>优</v>
      </c>
      <c r="K3" s="22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11</v>
      </c>
      <c r="I4" s="3" t="s">
        <v>12</v>
      </c>
      <c r="J4" s="23">
        <v>13996458529</v>
      </c>
      <c r="K4" s="24"/>
    </row>
    <row r="5" customFormat="1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3" customHeight="1" spans="1:10">
      <c r="A6" s="8"/>
      <c r="B6" s="9">
        <v>614800</v>
      </c>
      <c r="C6" s="10"/>
      <c r="D6" s="9"/>
      <c r="E6" s="10"/>
      <c r="F6" s="9">
        <v>0</v>
      </c>
      <c r="G6" s="10"/>
      <c r="H6" s="11">
        <f>F6/B6</f>
        <v>0</v>
      </c>
      <c r="I6" s="25">
        <v>10</v>
      </c>
      <c r="J6" s="3">
        <f>H6*I6*0.01</f>
        <v>0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40" customHeight="1" spans="1:10">
      <c r="A8" s="3"/>
      <c r="B8" s="9" t="s">
        <v>74</v>
      </c>
      <c r="C8" s="13"/>
      <c r="D8" s="13"/>
      <c r="E8" s="13"/>
      <c r="F8" s="10"/>
      <c r="G8" s="9" t="s">
        <v>75</v>
      </c>
      <c r="H8" s="13"/>
      <c r="I8" s="13"/>
      <c r="J8" s="10"/>
    </row>
    <row r="9" customFormat="1" ht="31.5" customHeight="1" spans="1:10">
      <c r="A9" s="12" t="s">
        <v>25</v>
      </c>
      <c r="B9" s="15" t="s">
        <v>26</v>
      </c>
      <c r="C9" s="15" t="s">
        <v>27</v>
      </c>
      <c r="D9" s="15" t="s">
        <v>28</v>
      </c>
      <c r="E9" s="31" t="s">
        <v>29</v>
      </c>
      <c r="F9" s="15" t="s">
        <v>30</v>
      </c>
      <c r="G9" s="15" t="s">
        <v>31</v>
      </c>
      <c r="H9" s="15" t="s">
        <v>32</v>
      </c>
      <c r="I9" s="15" t="s">
        <v>33</v>
      </c>
      <c r="J9" s="15" t="s">
        <v>34</v>
      </c>
    </row>
    <row r="10" ht="20" customHeight="1" spans="1:11">
      <c r="A10" s="12"/>
      <c r="B10" s="15" t="s">
        <v>76</v>
      </c>
      <c r="C10" s="15">
        <v>20</v>
      </c>
      <c r="D10" s="15" t="s">
        <v>77</v>
      </c>
      <c r="E10" s="15" t="s">
        <v>40</v>
      </c>
      <c r="F10" s="15">
        <v>3</v>
      </c>
      <c r="G10" s="15">
        <v>3</v>
      </c>
      <c r="H10" s="15">
        <v>100</v>
      </c>
      <c r="I10" s="15">
        <f t="shared" ref="I10:I15" si="0">C10*H10*0.01</f>
        <v>20</v>
      </c>
      <c r="J10" s="12"/>
      <c r="K10" s="22"/>
    </row>
    <row r="11" customFormat="1" ht="32" customHeight="1" spans="1:11">
      <c r="A11" s="12"/>
      <c r="B11" s="15" t="s">
        <v>78</v>
      </c>
      <c r="C11" s="15">
        <v>20</v>
      </c>
      <c r="D11" s="15" t="s">
        <v>79</v>
      </c>
      <c r="E11" s="15" t="s">
        <v>37</v>
      </c>
      <c r="F11" s="15">
        <v>23</v>
      </c>
      <c r="G11" s="15">
        <v>23</v>
      </c>
      <c r="H11" s="15">
        <v>100</v>
      </c>
      <c r="I11" s="15">
        <f t="shared" si="0"/>
        <v>20</v>
      </c>
      <c r="J11" s="12"/>
      <c r="K11" s="22"/>
    </row>
    <row r="12" customFormat="1" ht="29" customHeight="1" spans="1:11">
      <c r="A12" s="12"/>
      <c r="B12" s="15" t="s">
        <v>80</v>
      </c>
      <c r="C12" s="15">
        <v>15</v>
      </c>
      <c r="D12" s="15" t="s">
        <v>42</v>
      </c>
      <c r="E12" s="15" t="s">
        <v>42</v>
      </c>
      <c r="F12" s="15" t="s">
        <v>81</v>
      </c>
      <c r="G12" s="15" t="s">
        <v>82</v>
      </c>
      <c r="H12" s="15">
        <v>100</v>
      </c>
      <c r="I12" s="15">
        <f t="shared" si="0"/>
        <v>15</v>
      </c>
      <c r="J12" s="12"/>
      <c r="K12" s="22"/>
    </row>
    <row r="13" customFormat="1" ht="27" customHeight="1" spans="1:11">
      <c r="A13" s="12"/>
      <c r="B13" s="15" t="s">
        <v>83</v>
      </c>
      <c r="C13" s="15">
        <v>15</v>
      </c>
      <c r="D13" s="15" t="s">
        <v>42</v>
      </c>
      <c r="E13" s="15" t="s">
        <v>42</v>
      </c>
      <c r="F13" s="15" t="s">
        <v>84</v>
      </c>
      <c r="G13" s="15" t="s">
        <v>84</v>
      </c>
      <c r="H13" s="15">
        <v>100</v>
      </c>
      <c r="I13" s="15">
        <f t="shared" si="0"/>
        <v>15</v>
      </c>
      <c r="J13" s="12"/>
      <c r="K13" s="22"/>
    </row>
    <row r="14" customFormat="1" ht="33" customHeight="1" spans="1:10">
      <c r="A14" s="12"/>
      <c r="B14" s="15" t="s">
        <v>85</v>
      </c>
      <c r="C14" s="15">
        <v>10</v>
      </c>
      <c r="D14" s="15" t="s">
        <v>42</v>
      </c>
      <c r="E14" s="15" t="s">
        <v>42</v>
      </c>
      <c r="F14" s="15" t="s">
        <v>45</v>
      </c>
      <c r="G14" s="15" t="s">
        <v>45</v>
      </c>
      <c r="H14" s="15">
        <v>100</v>
      </c>
      <c r="I14" s="15">
        <f t="shared" si="0"/>
        <v>10</v>
      </c>
      <c r="J14" s="12"/>
    </row>
    <row r="15" customFormat="1" ht="27" customHeight="1" spans="1:10">
      <c r="A15" s="12"/>
      <c r="B15" s="15" t="s">
        <v>86</v>
      </c>
      <c r="C15" s="15">
        <v>10</v>
      </c>
      <c r="D15" s="15" t="s">
        <v>54</v>
      </c>
      <c r="E15" s="15" t="s">
        <v>40</v>
      </c>
      <c r="F15" s="15">
        <v>95</v>
      </c>
      <c r="G15" s="15">
        <v>95</v>
      </c>
      <c r="H15" s="15">
        <v>100</v>
      </c>
      <c r="I15" s="15">
        <f t="shared" si="0"/>
        <v>10</v>
      </c>
      <c r="J15" s="12"/>
    </row>
    <row r="16" customFormat="1" ht="26.1" customHeight="1" spans="1:10">
      <c r="A16" s="21" t="s">
        <v>60</v>
      </c>
      <c r="B16" s="21"/>
      <c r="C16" s="21"/>
      <c r="D16" s="21"/>
      <c r="E16" s="21"/>
      <c r="F16" s="21"/>
      <c r="G16" s="21"/>
      <c r="H16" s="21"/>
      <c r="I16" s="21"/>
      <c r="J16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5:A6"/>
    <mergeCell ref="A7:A8"/>
    <mergeCell ref="A9:A1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K5" sqref="K5"/>
    </sheetView>
  </sheetViews>
  <sheetFormatPr defaultColWidth="9" defaultRowHeight="13.5"/>
  <cols>
    <col min="1" max="1" width="12.625" customWidth="1"/>
    <col min="2" max="2" width="24.875" customWidth="1"/>
    <col min="3" max="3" width="9.125" customWidth="1"/>
    <col min="4" max="4" width="10.375" customWidth="1"/>
    <col min="5" max="5" width="10.125" customWidth="1"/>
    <col min="6" max="6" width="9.625" customWidth="1"/>
    <col min="7" max="7" width="16.7583333333333" customWidth="1"/>
    <col min="8" max="9" width="12.625" customWidth="1"/>
    <col min="10" max="10" width="13.625" customWidth="1"/>
    <col min="11" max="11" width="2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87</v>
      </c>
      <c r="C3" s="5"/>
      <c r="D3" s="5"/>
      <c r="E3" s="5"/>
      <c r="F3" s="6"/>
      <c r="G3" s="3" t="s">
        <v>4</v>
      </c>
      <c r="H3" s="26">
        <f>J6+SUM(I10:I14)</f>
        <v>99.3674418604651</v>
      </c>
      <c r="I3" s="3" t="s">
        <v>5</v>
      </c>
      <c r="J3" s="15" t="str">
        <f>IF(H3&gt;=90,"优","良")</f>
        <v>优</v>
      </c>
      <c r="K3" s="22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11</v>
      </c>
      <c r="I4" s="3" t="s">
        <v>12</v>
      </c>
      <c r="J4" s="3">
        <v>13996458529</v>
      </c>
      <c r="K4" s="24"/>
    </row>
    <row r="5" customFormat="1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30" customHeight="1" spans="1:10">
      <c r="A6" s="8"/>
      <c r="B6" s="9">
        <v>215000</v>
      </c>
      <c r="C6" s="10"/>
      <c r="D6" s="9"/>
      <c r="E6" s="10"/>
      <c r="F6" s="9">
        <v>201400</v>
      </c>
      <c r="G6" s="10"/>
      <c r="H6" s="27">
        <v>93.6744186046512</v>
      </c>
      <c r="I6" s="25">
        <v>10</v>
      </c>
      <c r="J6" s="30">
        <f>H6*I6*0.01</f>
        <v>9.36744186046512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51" customHeight="1" spans="1:10">
      <c r="A8" s="3"/>
      <c r="B8" s="9" t="s">
        <v>88</v>
      </c>
      <c r="C8" s="13"/>
      <c r="D8" s="13"/>
      <c r="E8" s="13"/>
      <c r="F8" s="10"/>
      <c r="G8" s="9" t="s">
        <v>89</v>
      </c>
      <c r="H8" s="13"/>
      <c r="I8" s="13"/>
      <c r="J8" s="10"/>
    </row>
    <row r="9" customFormat="1" ht="31.5" customHeight="1" spans="1:10">
      <c r="A9" s="12" t="s">
        <v>25</v>
      </c>
      <c r="B9" s="3" t="s">
        <v>26</v>
      </c>
      <c r="C9" s="3" t="s">
        <v>27</v>
      </c>
      <c r="D9" s="3" t="s">
        <v>28</v>
      </c>
      <c r="E9" s="14" t="s">
        <v>29</v>
      </c>
      <c r="F9" s="3" t="s">
        <v>30</v>
      </c>
      <c r="G9" s="3" t="s">
        <v>31</v>
      </c>
      <c r="H9" s="15" t="s">
        <v>32</v>
      </c>
      <c r="I9" s="3" t="s">
        <v>33</v>
      </c>
      <c r="J9" s="3" t="s">
        <v>34</v>
      </c>
    </row>
    <row r="10" ht="30" customHeight="1" spans="1:11">
      <c r="A10" s="12"/>
      <c r="B10" s="15" t="s">
        <v>90</v>
      </c>
      <c r="C10" s="28">
        <v>25</v>
      </c>
      <c r="D10" s="28" t="s">
        <v>91</v>
      </c>
      <c r="E10" s="29" t="s">
        <v>40</v>
      </c>
      <c r="F10" s="16">
        <v>4000</v>
      </c>
      <c r="G10" s="12">
        <v>4000</v>
      </c>
      <c r="H10" s="20">
        <v>100</v>
      </c>
      <c r="I10" s="12">
        <f>C10*H10*0.01</f>
        <v>25</v>
      </c>
      <c r="J10" s="12"/>
      <c r="K10" s="22"/>
    </row>
    <row r="11" customFormat="1" ht="31" customHeight="1" spans="1:10">
      <c r="A11" s="12"/>
      <c r="B11" s="15" t="s">
        <v>92</v>
      </c>
      <c r="C11" s="28">
        <v>15</v>
      </c>
      <c r="D11" s="28" t="s">
        <v>77</v>
      </c>
      <c r="E11" s="29" t="s">
        <v>40</v>
      </c>
      <c r="F11" s="16">
        <v>10</v>
      </c>
      <c r="G11" s="12">
        <v>10</v>
      </c>
      <c r="H11" s="20">
        <v>100</v>
      </c>
      <c r="I11" s="12">
        <f>C11*H11*0.01</f>
        <v>15</v>
      </c>
      <c r="J11" s="12"/>
    </row>
    <row r="12" customFormat="1" ht="26.1" customHeight="1" spans="1:10">
      <c r="A12" s="12"/>
      <c r="B12" s="15" t="s">
        <v>93</v>
      </c>
      <c r="C12" s="28">
        <v>20</v>
      </c>
      <c r="D12" s="28" t="s">
        <v>42</v>
      </c>
      <c r="E12" s="28" t="s">
        <v>42</v>
      </c>
      <c r="F12" s="16" t="s">
        <v>43</v>
      </c>
      <c r="G12" s="16" t="s">
        <v>43</v>
      </c>
      <c r="H12" s="20">
        <v>100</v>
      </c>
      <c r="I12" s="12">
        <f>C12*H12*0.01</f>
        <v>20</v>
      </c>
      <c r="J12" s="12"/>
    </row>
    <row r="13" customFormat="1" ht="30" customHeight="1" spans="1:10">
      <c r="A13" s="12"/>
      <c r="B13" s="15" t="s">
        <v>94</v>
      </c>
      <c r="C13" s="28">
        <v>15</v>
      </c>
      <c r="D13" s="16" t="s">
        <v>54</v>
      </c>
      <c r="E13" s="16" t="s">
        <v>40</v>
      </c>
      <c r="F13" s="15">
        <v>98</v>
      </c>
      <c r="G13" s="15">
        <v>100</v>
      </c>
      <c r="H13" s="17">
        <v>100</v>
      </c>
      <c r="I13" s="16">
        <f>C13*H13*0.01</f>
        <v>15</v>
      </c>
      <c r="J13" s="16"/>
    </row>
    <row r="14" customFormat="1" ht="30" customHeight="1" spans="1:10">
      <c r="A14" s="12"/>
      <c r="B14" s="15" t="s">
        <v>95</v>
      </c>
      <c r="C14" s="28">
        <v>15</v>
      </c>
      <c r="D14" s="28" t="s">
        <v>42</v>
      </c>
      <c r="E14" s="28" t="s">
        <v>42</v>
      </c>
      <c r="F14" s="16" t="s">
        <v>96</v>
      </c>
      <c r="G14" s="16" t="s">
        <v>96</v>
      </c>
      <c r="H14" s="17">
        <v>100</v>
      </c>
      <c r="I14" s="16">
        <f>C14*H14*0.01</f>
        <v>15</v>
      </c>
      <c r="J14" s="16"/>
    </row>
    <row r="15" customFormat="1" ht="26.1" customHeight="1" spans="1:10">
      <c r="A15" s="21" t="s">
        <v>60</v>
      </c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5:A6"/>
    <mergeCell ref="A7:A8"/>
    <mergeCell ref="A9:A1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opLeftCell="A6" workbookViewId="0">
      <selection activeCell="D16" sqref="D16"/>
    </sheetView>
  </sheetViews>
  <sheetFormatPr defaultColWidth="9" defaultRowHeight="13.5"/>
  <cols>
    <col min="1" max="1" width="12.625" customWidth="1"/>
    <col min="2" max="2" width="24.875" customWidth="1"/>
    <col min="3" max="3" width="9.875" customWidth="1"/>
    <col min="4" max="4" width="10.375" customWidth="1"/>
    <col min="5" max="5" width="10.125" customWidth="1"/>
    <col min="6" max="6" width="11.5" customWidth="1"/>
    <col min="7" max="7" width="14.75" customWidth="1"/>
    <col min="8" max="9" width="12.625" customWidth="1"/>
    <col min="10" max="10" width="12" customWidth="1"/>
    <col min="11" max="11" width="2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97</v>
      </c>
      <c r="C3" s="5"/>
      <c r="D3" s="5"/>
      <c r="E3" s="5"/>
      <c r="F3" s="6"/>
      <c r="G3" s="3" t="s">
        <v>4</v>
      </c>
      <c r="H3" s="15">
        <f>J6+SUM(I10:I14)</f>
        <v>90</v>
      </c>
      <c r="I3" s="3" t="s">
        <v>5</v>
      </c>
      <c r="J3" s="15" t="str">
        <f>IF(H3&gt;=90,"优","良")</f>
        <v>优</v>
      </c>
      <c r="K3" s="22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11</v>
      </c>
      <c r="I4" s="3" t="s">
        <v>12</v>
      </c>
      <c r="J4" s="23">
        <v>13996458529</v>
      </c>
      <c r="K4" s="24"/>
    </row>
    <row r="5" customFormat="1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customFormat="1" ht="27" customHeight="1" spans="1:10">
      <c r="A6" s="8"/>
      <c r="B6" s="9"/>
      <c r="C6" s="10"/>
      <c r="D6" s="9">
        <v>430000</v>
      </c>
      <c r="E6" s="10"/>
      <c r="F6" s="9">
        <v>0</v>
      </c>
      <c r="G6" s="10"/>
      <c r="H6" s="11">
        <f>F6/D6</f>
        <v>0</v>
      </c>
      <c r="I6" s="25">
        <v>10</v>
      </c>
      <c r="J6" s="3">
        <f>H6*I6*0.01</f>
        <v>0</v>
      </c>
    </row>
    <row r="7" customFormat="1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customFormat="1" ht="75" customHeight="1" spans="1:10">
      <c r="A8" s="3"/>
      <c r="B8" s="9" t="s">
        <v>98</v>
      </c>
      <c r="C8" s="13"/>
      <c r="D8" s="13"/>
      <c r="E8" s="13"/>
      <c r="F8" s="10"/>
      <c r="G8" s="9" t="s">
        <v>99</v>
      </c>
      <c r="H8" s="13"/>
      <c r="I8" s="13"/>
      <c r="J8" s="10"/>
    </row>
    <row r="9" customFormat="1" ht="31.5" customHeight="1" spans="1:10">
      <c r="A9" s="12" t="s">
        <v>25</v>
      </c>
      <c r="B9" s="3" t="s">
        <v>26</v>
      </c>
      <c r="C9" s="3" t="s">
        <v>27</v>
      </c>
      <c r="D9" s="3" t="s">
        <v>28</v>
      </c>
      <c r="E9" s="14" t="s">
        <v>29</v>
      </c>
      <c r="F9" s="3" t="s">
        <v>30</v>
      </c>
      <c r="G9" s="3" t="s">
        <v>31</v>
      </c>
      <c r="H9" s="15" t="s">
        <v>32</v>
      </c>
      <c r="I9" s="3" t="s">
        <v>33</v>
      </c>
      <c r="J9" s="3" t="s">
        <v>34</v>
      </c>
    </row>
    <row r="10" ht="26" customHeight="1" spans="1:11">
      <c r="A10" s="12"/>
      <c r="B10" s="20" t="s">
        <v>100</v>
      </c>
      <c r="C10" s="20">
        <v>20</v>
      </c>
      <c r="D10" s="20" t="s">
        <v>77</v>
      </c>
      <c r="E10" s="20" t="s">
        <v>40</v>
      </c>
      <c r="F10" s="20">
        <v>112</v>
      </c>
      <c r="G10" s="20">
        <v>112</v>
      </c>
      <c r="H10" s="20">
        <v>100</v>
      </c>
      <c r="I10" s="20">
        <f>C10*H10*0.01</f>
        <v>20</v>
      </c>
      <c r="J10" s="20"/>
      <c r="K10" s="22"/>
    </row>
    <row r="11" customFormat="1" ht="26" customHeight="1" spans="1:10">
      <c r="A11" s="12"/>
      <c r="B11" s="20" t="s">
        <v>101</v>
      </c>
      <c r="C11" s="20">
        <v>20</v>
      </c>
      <c r="D11" s="20" t="s">
        <v>102</v>
      </c>
      <c r="E11" s="20" t="s">
        <v>40</v>
      </c>
      <c r="F11" s="20">
        <v>40</v>
      </c>
      <c r="G11" s="20">
        <v>40</v>
      </c>
      <c r="H11" s="20">
        <v>100</v>
      </c>
      <c r="I11" s="20">
        <f>C11*H11*0.01</f>
        <v>20</v>
      </c>
      <c r="J11" s="20"/>
    </row>
    <row r="12" customFormat="1" ht="26" customHeight="1" spans="1:10">
      <c r="A12" s="12"/>
      <c r="B12" s="20" t="s">
        <v>103</v>
      </c>
      <c r="C12" s="20">
        <v>15</v>
      </c>
      <c r="D12" s="20" t="s">
        <v>54</v>
      </c>
      <c r="E12" s="20" t="s">
        <v>37</v>
      </c>
      <c r="F12" s="20">
        <v>100</v>
      </c>
      <c r="G12" s="20">
        <v>100</v>
      </c>
      <c r="H12" s="20">
        <v>100</v>
      </c>
      <c r="I12" s="20">
        <f>C12*H12*0.01</f>
        <v>15</v>
      </c>
      <c r="J12" s="20"/>
    </row>
    <row r="13" customFormat="1" ht="26" customHeight="1" spans="1:10">
      <c r="A13" s="12"/>
      <c r="B13" s="20" t="s">
        <v>104</v>
      </c>
      <c r="C13" s="20">
        <v>20</v>
      </c>
      <c r="D13" s="20" t="s">
        <v>42</v>
      </c>
      <c r="E13" s="20" t="s">
        <v>42</v>
      </c>
      <c r="F13" s="20" t="s">
        <v>105</v>
      </c>
      <c r="G13" s="20" t="s">
        <v>105</v>
      </c>
      <c r="H13" s="20">
        <v>100</v>
      </c>
      <c r="I13" s="20">
        <f>C13*H13*0.01</f>
        <v>20</v>
      </c>
      <c r="J13" s="20"/>
    </row>
    <row r="14" customFormat="1" ht="26" customHeight="1" spans="1:10">
      <c r="A14" s="12"/>
      <c r="B14" s="20" t="s">
        <v>106</v>
      </c>
      <c r="C14" s="20">
        <v>15</v>
      </c>
      <c r="D14" s="20" t="s">
        <v>54</v>
      </c>
      <c r="E14" s="20" t="s">
        <v>37</v>
      </c>
      <c r="F14" s="20">
        <v>100</v>
      </c>
      <c r="G14" s="20">
        <v>100</v>
      </c>
      <c r="H14" s="20">
        <v>100</v>
      </c>
      <c r="I14" s="20">
        <f>C14*H14*0.01</f>
        <v>15</v>
      </c>
      <c r="J14" s="20"/>
    </row>
    <row r="15" customFormat="1" ht="26.1" customHeight="1" spans="1:10">
      <c r="A15" s="21" t="s">
        <v>60</v>
      </c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5:A6"/>
    <mergeCell ref="A7:A8"/>
    <mergeCell ref="A9:A1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B10" sqref="$A10:$XFD14"/>
    </sheetView>
  </sheetViews>
  <sheetFormatPr defaultColWidth="9" defaultRowHeight="13.5"/>
  <cols>
    <col min="1" max="1" width="12.625" customWidth="1"/>
    <col min="2" max="2" width="22.12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6.7583333333333" customWidth="1"/>
    <col min="8" max="10" width="12.625" customWidth="1"/>
    <col min="11" max="11" width="24.1083333333333" customWidth="1"/>
  </cols>
  <sheetData>
    <row r="1" customFormat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107</v>
      </c>
      <c r="C3" s="5"/>
      <c r="D3" s="5"/>
      <c r="E3" s="5"/>
      <c r="F3" s="6"/>
      <c r="G3" s="3" t="s">
        <v>4</v>
      </c>
      <c r="H3" s="3">
        <f>J6+SUM(I10:I16)</f>
        <v>91.05</v>
      </c>
      <c r="I3" s="3" t="s">
        <v>5</v>
      </c>
      <c r="J3" s="16" t="str">
        <f>IF(H3&gt;=90,"优","良")</f>
        <v>优</v>
      </c>
      <c r="K3" s="22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5"/>
      <c r="G4" s="3" t="s">
        <v>10</v>
      </c>
      <c r="H4" s="3" t="s">
        <v>11</v>
      </c>
      <c r="I4" s="3" t="s">
        <v>12</v>
      </c>
      <c r="J4" s="23">
        <v>13996458529</v>
      </c>
      <c r="K4" s="24"/>
    </row>
    <row r="5" customFormat="1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12" t="s">
        <v>19</v>
      </c>
    </row>
    <row r="6" customFormat="1" ht="24" customHeight="1" spans="1:10">
      <c r="A6" s="8"/>
      <c r="B6" s="9"/>
      <c r="C6" s="10"/>
      <c r="D6" s="9">
        <v>80000</v>
      </c>
      <c r="E6" s="10"/>
      <c r="F6" s="9">
        <v>8400</v>
      </c>
      <c r="G6" s="10"/>
      <c r="H6" s="11">
        <v>10.5</v>
      </c>
      <c r="I6" s="25">
        <v>10</v>
      </c>
      <c r="J6" s="12">
        <f>H6*I6*0.01</f>
        <v>1.05</v>
      </c>
    </row>
    <row r="7" customFormat="1" ht="18" customHeight="1" spans="1:10">
      <c r="A7" s="12" t="s">
        <v>20</v>
      </c>
      <c r="B7" s="9" t="s">
        <v>21</v>
      </c>
      <c r="C7" s="13"/>
      <c r="D7" s="13"/>
      <c r="E7" s="13"/>
      <c r="F7" s="10"/>
      <c r="G7" s="9" t="s">
        <v>22</v>
      </c>
      <c r="H7" s="13"/>
      <c r="I7" s="13"/>
      <c r="J7" s="10"/>
    </row>
    <row r="8" customFormat="1" ht="60" customHeight="1" spans="1:10">
      <c r="A8" s="12"/>
      <c r="B8" s="9" t="s">
        <v>108</v>
      </c>
      <c r="C8" s="13"/>
      <c r="D8" s="13"/>
      <c r="E8" s="13"/>
      <c r="F8" s="10"/>
      <c r="G8" s="9" t="s">
        <v>109</v>
      </c>
      <c r="H8" s="13"/>
      <c r="I8" s="13"/>
      <c r="J8" s="10"/>
    </row>
    <row r="9" customFormat="1" ht="31.5" customHeight="1" spans="1:10">
      <c r="A9" s="12" t="s">
        <v>25</v>
      </c>
      <c r="B9" s="3" t="s">
        <v>26</v>
      </c>
      <c r="C9" s="3" t="s">
        <v>27</v>
      </c>
      <c r="D9" s="3" t="s">
        <v>28</v>
      </c>
      <c r="E9" s="14" t="s">
        <v>29</v>
      </c>
      <c r="F9" s="3" t="s">
        <v>30</v>
      </c>
      <c r="G9" s="3" t="s">
        <v>31</v>
      </c>
      <c r="H9" s="15" t="s">
        <v>32</v>
      </c>
      <c r="I9" s="3" t="s">
        <v>33</v>
      </c>
      <c r="J9" s="3" t="s">
        <v>34</v>
      </c>
    </row>
    <row r="10" ht="21" customHeight="1" spans="1:11">
      <c r="A10" s="12"/>
      <c r="B10" s="16" t="s">
        <v>65</v>
      </c>
      <c r="C10" s="16">
        <v>15</v>
      </c>
      <c r="D10" s="16" t="s">
        <v>54</v>
      </c>
      <c r="E10" s="16" t="s">
        <v>40</v>
      </c>
      <c r="F10" s="17">
        <v>100</v>
      </c>
      <c r="G10" s="17">
        <v>100</v>
      </c>
      <c r="H10" s="18">
        <f>1-(F10-G10)/F10/0.1</f>
        <v>1</v>
      </c>
      <c r="I10" s="12">
        <f>C10*H10</f>
        <v>15</v>
      </c>
      <c r="J10" s="12"/>
      <c r="K10" s="22"/>
    </row>
    <row r="11" customFormat="1" ht="21" customHeight="1" spans="1:10">
      <c r="A11" s="12"/>
      <c r="B11" s="16" t="s">
        <v>110</v>
      </c>
      <c r="C11" s="16">
        <v>10</v>
      </c>
      <c r="D11" s="16" t="s">
        <v>54</v>
      </c>
      <c r="E11" s="16" t="s">
        <v>40</v>
      </c>
      <c r="F11" s="17">
        <v>100</v>
      </c>
      <c r="G11" s="17">
        <v>100</v>
      </c>
      <c r="H11" s="18">
        <f>1-(F11-G11)/F11/0.1</f>
        <v>1</v>
      </c>
      <c r="I11" s="12">
        <f t="shared" ref="I10:I21" si="0">C11*H11</f>
        <v>10</v>
      </c>
      <c r="J11" s="12"/>
    </row>
    <row r="12" customFormat="1" ht="21" customHeight="1" spans="1:10">
      <c r="A12" s="12"/>
      <c r="B12" s="16" t="s">
        <v>111</v>
      </c>
      <c r="C12" s="16">
        <v>15</v>
      </c>
      <c r="D12" s="16" t="s">
        <v>67</v>
      </c>
      <c r="E12" s="16" t="s">
        <v>40</v>
      </c>
      <c r="F12" s="16">
        <v>15</v>
      </c>
      <c r="G12" s="12">
        <v>15</v>
      </c>
      <c r="H12" s="18">
        <f>1-(F12-G12)/F12/0.1</f>
        <v>1</v>
      </c>
      <c r="I12" s="12">
        <f t="shared" si="0"/>
        <v>15</v>
      </c>
      <c r="J12" s="12"/>
    </row>
    <row r="13" customFormat="1" ht="21" customHeight="1" spans="1:10">
      <c r="A13" s="12"/>
      <c r="B13" s="16" t="s">
        <v>112</v>
      </c>
      <c r="C13" s="16">
        <v>15</v>
      </c>
      <c r="D13" s="16" t="s">
        <v>79</v>
      </c>
      <c r="E13" s="16" t="s">
        <v>40</v>
      </c>
      <c r="F13" s="16">
        <v>600</v>
      </c>
      <c r="G13" s="12">
        <v>600</v>
      </c>
      <c r="H13" s="18">
        <f>1-(F13-G13)/F13/0.1</f>
        <v>1</v>
      </c>
      <c r="I13" s="12">
        <f t="shared" si="0"/>
        <v>15</v>
      </c>
      <c r="J13" s="12"/>
    </row>
    <row r="14" customFormat="1" ht="21" customHeight="1" spans="1:10">
      <c r="A14" s="12"/>
      <c r="B14" s="16" t="s">
        <v>113</v>
      </c>
      <c r="C14" s="16">
        <v>10</v>
      </c>
      <c r="D14" s="16" t="s">
        <v>42</v>
      </c>
      <c r="E14" s="16" t="s">
        <v>42</v>
      </c>
      <c r="F14" s="16" t="s">
        <v>114</v>
      </c>
      <c r="G14" s="16" t="s">
        <v>114</v>
      </c>
      <c r="H14" s="18">
        <v>1</v>
      </c>
      <c r="I14" s="12">
        <f t="shared" si="0"/>
        <v>10</v>
      </c>
      <c r="J14" s="12"/>
    </row>
    <row r="15" customFormat="1" ht="42" customHeight="1" spans="1:10">
      <c r="A15" s="12"/>
      <c r="B15" s="16" t="s">
        <v>115</v>
      </c>
      <c r="C15" s="16">
        <v>10</v>
      </c>
      <c r="D15" s="16" t="s">
        <v>42</v>
      </c>
      <c r="E15" s="16" t="s">
        <v>42</v>
      </c>
      <c r="F15" s="19" t="s">
        <v>116</v>
      </c>
      <c r="G15" s="19" t="s">
        <v>116</v>
      </c>
      <c r="H15" s="18">
        <v>1</v>
      </c>
      <c r="I15" s="12">
        <f t="shared" si="0"/>
        <v>10</v>
      </c>
      <c r="J15" s="12"/>
    </row>
    <row r="16" customFormat="1" ht="19" customHeight="1" spans="1:10">
      <c r="A16" s="12"/>
      <c r="B16" s="16" t="s">
        <v>117</v>
      </c>
      <c r="C16" s="16">
        <v>15</v>
      </c>
      <c r="D16" s="16" t="s">
        <v>54</v>
      </c>
      <c r="E16" s="16" t="s">
        <v>40</v>
      </c>
      <c r="F16" s="17">
        <v>95</v>
      </c>
      <c r="G16" s="20">
        <v>100</v>
      </c>
      <c r="H16" s="18">
        <v>1</v>
      </c>
      <c r="I16" s="12">
        <f t="shared" si="0"/>
        <v>15</v>
      </c>
      <c r="J16" s="12"/>
    </row>
    <row r="17" customFormat="1" ht="26.1" customHeight="1" spans="1:10">
      <c r="A17" s="21" t="s">
        <v>60</v>
      </c>
      <c r="B17" s="21"/>
      <c r="C17" s="21"/>
      <c r="D17" s="21"/>
      <c r="E17" s="21"/>
      <c r="F17" s="21"/>
      <c r="G17" s="21"/>
      <c r="H17" s="21"/>
      <c r="I17" s="21"/>
      <c r="J17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7:J17"/>
    <mergeCell ref="A5:A6"/>
    <mergeCell ref="A7:A8"/>
    <mergeCell ref="A9:A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1.公务车运行费用</vt:lpstr>
      <vt:lpstr>2.律师服务费</vt:lpstr>
      <vt:lpstr>3.信访维稳费</vt:lpstr>
      <vt:lpstr>4.办公室及车位租赁费</vt:lpstr>
      <vt:lpstr>5.征地拆迁专项经费</vt:lpstr>
      <vt:lpstr>6.征地拆迁资金审计费用</vt:lpstr>
      <vt:lpstr>7.信访稳定目标管理责任优秀单位信访稳定工作经费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2023-02-20T01:14:00Z</cp:lastPrinted>
  <dcterms:modified xsi:type="dcterms:W3CDTF">2023-03-31T03:14:14Z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52CC873EDBD0442C873A31BD32BE56E4</vt:lpwstr>
  </property>
</Properties>
</file>