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080" windowHeight="130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4" i="1" l="1"/>
  <c r="G49" i="1"/>
  <c r="G50" i="1"/>
  <c r="G51" i="1"/>
  <c r="G48" i="1"/>
  <c r="G47" i="1" s="1"/>
  <c r="G40" i="1"/>
  <c r="G41" i="1"/>
  <c r="G42" i="1"/>
  <c r="G43" i="1"/>
  <c r="G44" i="1"/>
  <c r="G45" i="1"/>
  <c r="G46" i="1"/>
  <c r="G39" i="1"/>
  <c r="G31" i="1"/>
  <c r="G32" i="1"/>
  <c r="G33" i="1"/>
  <c r="G34" i="1"/>
  <c r="G35" i="1"/>
  <c r="G36" i="1"/>
  <c r="G37" i="1"/>
  <c r="G30" i="1"/>
  <c r="G21" i="1"/>
  <c r="G22" i="1"/>
  <c r="G23" i="1"/>
  <c r="G24" i="1"/>
  <c r="G25" i="1"/>
  <c r="G26" i="1"/>
  <c r="G27" i="1"/>
  <c r="G28" i="1"/>
  <c r="G20" i="1"/>
  <c r="G18" i="1"/>
  <c r="G17" i="1"/>
  <c r="G15" i="1"/>
  <c r="G14" i="1"/>
  <c r="G13" i="1" s="1"/>
  <c r="G12" i="1"/>
  <c r="G11" i="1"/>
  <c r="G8" i="1"/>
  <c r="G9" i="1"/>
  <c r="G7" i="1"/>
  <c r="G6" i="1" s="1"/>
  <c r="G19" i="1"/>
  <c r="G16" i="1"/>
  <c r="G38" i="1" l="1"/>
  <c r="G29" i="1"/>
  <c r="G10" i="1"/>
  <c r="G5" i="1"/>
</calcChain>
</file>

<file path=xl/sharedStrings.xml><?xml version="1.0" encoding="utf-8"?>
<sst xmlns="http://schemas.openxmlformats.org/spreadsheetml/2006/main" count="143" uniqueCount="111">
  <si>
    <t>制表单位：区财政局</t>
  </si>
  <si>
    <t>单位：元</t>
  </si>
  <si>
    <t>序号</t>
  </si>
  <si>
    <t>项目名称</t>
  </si>
  <si>
    <t>项目特征</t>
  </si>
  <si>
    <t>计量单位</t>
  </si>
  <si>
    <t>工程量</t>
  </si>
  <si>
    <t>全费用综合单价</t>
  </si>
  <si>
    <t>合价</t>
  </si>
  <si>
    <t>一</t>
  </si>
  <si>
    <t>房屋拆除</t>
  </si>
  <si>
    <t>整栋楼房拆除</t>
  </si>
  <si>
    <t>m2</t>
  </si>
  <si>
    <t>建筑垃圾清运 2km</t>
  </si>
  <si>
    <t>项</t>
  </si>
  <si>
    <t>建筑垃圾清运 增运1KM</t>
  </si>
  <si>
    <t>路面拆除</t>
  </si>
  <si>
    <t>拆除路面-沥青混凝土</t>
  </si>
  <si>
    <t>[项目特征]
1.材质:沥青混凝土
2.厚度:10cm
[工作内容]
1.拆除、清理
2.运输</t>
  </si>
  <si>
    <t>拆除路面-水泥混凝土</t>
  </si>
  <si>
    <t>[项目特征]
1.材质:水泥混凝土
2.厚度:20cm
[工作内容]
1.拆除、清理
2.运输</t>
  </si>
  <si>
    <t>土石方开挖</t>
  </si>
  <si>
    <t>挖沟槽土石方</t>
  </si>
  <si>
    <t>m3</t>
  </si>
  <si>
    <t>挖基坑土石方</t>
  </si>
  <si>
    <t>[项目特征]
1.土壤类别:综合考虑
2.挖土深度:综合考虑
[工作内容]
1.排地表水
2.土方开挖
3.围护(挡土板)及拆除
4.基底钎探
5.场内运输</t>
  </si>
  <si>
    <t>弃土外运</t>
  </si>
  <si>
    <t>余方弃置 暂计2km</t>
  </si>
  <si>
    <t>[项目特征]
1.废弃料品种:土石方
[工作内容]
1.余方点装料运输至弃置点</t>
  </si>
  <si>
    <t>余方弃置 增运1KM</t>
  </si>
  <si>
    <t>管网建设</t>
  </si>
  <si>
    <t>新建挡土墙</t>
  </si>
  <si>
    <t>[项目特征]
1.混凝土种类:商品砼
2.混凝土强度等级:C30
[工作内容]
1.模板及支架(撑)制作、安装、拆除、堆放、运输及清理模内杂物、刷隔离剂等
2.混凝土制作、运输、浇筑、振捣、养护</t>
  </si>
  <si>
    <t>DN200PVC管</t>
  </si>
  <si>
    <t>[项目特征]
1.输送介质:污水
2.材质及规格:DN200PVC管
3.连接形式:粘接
4.铺设深度:详见设计及现场情况
5.管道检验及试验要求:满足相关规范及设计要求
[工作内容]
1.管道安装
2.管件安装
3.塑料卡固定
4.阻火圈安装
5.压力试验
6.吹扫、冲洗
7.警示带铺设</t>
  </si>
  <si>
    <t>m</t>
  </si>
  <si>
    <t>污水管 HDPE钢带增强波纹管DN300，SN≥8KN/m2</t>
  </si>
  <si>
    <t>污水检查井，内空700*700*2000</t>
  </si>
  <si>
    <t>座</t>
  </si>
  <si>
    <t>雨水暗管安装-水泥涵管</t>
  </si>
  <si>
    <t>砖明（暗）沟</t>
  </si>
  <si>
    <t>[项目特征]
1.沟截面尺寸:沟净宽0.4m，沟净高0.5m
2.底板厚度、材料种类:沟底100mm厚，C25商品混凝土
3.沟身厚度、材料种类:沟身120mm宽，烧结页岩砖
4.砌筑砂浆配比、种类:M5砌筑砂浆
5.沟壁、沟顶抹灰砂浆配比、种类:1:2.5水泥砂浆抹面，最薄处20厚
6.其他:详见设计及现行规范要求
[工作内容]
1.铺设垫层
2.底板混凝土制作、运输、浇筑、振捣、养护
3.砌砖
4.刮缝、抹灰
5.材料运输</t>
  </si>
  <si>
    <t>暗沟预制盖板</t>
  </si>
  <si>
    <t>预制构件钢筋</t>
  </si>
  <si>
    <t>[项目特征]
1.钢筋种类、规格:Φ10mm@150mm
[工作内容]
1.钢筋制作、运输
2.钢筋安装
3.焊接(绑扎)</t>
  </si>
  <si>
    <t>t</t>
  </si>
  <si>
    <t>安装复合材料水篦子</t>
  </si>
  <si>
    <t>[项目特征]
1.材料品种、规格:复合材料水篦子，500×500×30mm，不带框安装。
2.安装部位:排水沟盖板
3.砂浆强度等级、配合比:满足设计及现行规范要求
4.其他:详见设计及现行规范要求
[工作内容]
1.构件运输、安装
2.砂浆制作、运输
3.接头灌缝、养护</t>
  </si>
  <si>
    <t>套</t>
  </si>
  <si>
    <t>化粪池4800*2100*(1850+850)</t>
  </si>
  <si>
    <t>100厚C10混凝土垫层</t>
  </si>
  <si>
    <t>[项目特征]
1.混凝土种类:商品混凝土
2.混凝土强度等级:C10
3.泵送方式:综合考虑
4.模板材质:综合考虑
5.其他:满足设计及现行规范要求
[工作内容]
1.模板及支撑制作、安装、拆除、堆放、运输及清理模内杂物、刷隔离剂等
2.混凝土制作、运输、浇筑、振捣、养护</t>
  </si>
  <si>
    <t>250mmC25混凝土底板</t>
  </si>
  <si>
    <t>[项目特征]
1.混凝土种类:商品混凝土
2.混凝土强度等级:C25
3.泵送方式:综合考虑
4.模板材质:综合考虑
5.其他:满足设计及现行规范要求
[工作内容]
1.模板及支架(撑)制作、安装、拆除、堆放、运输及清理模内杂物、刷隔离剂等
2.混凝土制作、运输、浇筑、振捣、养护</t>
  </si>
  <si>
    <t>现浇构件钢筋</t>
  </si>
  <si>
    <t>[项目特征]
1.钢筋种类、规格:综合
2.钢筋接头形式:综合
3.钢筋安装方式:综合
4.其他:满足设计及现行规范要求
[工作内容]
1.钢筋制作、运输
2.钢筋安装
3.接头</t>
  </si>
  <si>
    <t>200mm厚C25池顶板</t>
  </si>
  <si>
    <t>[项目特征]
1.池形状:长方形
2.混凝土种类:商品混凝土
3.混凝土强度等级:C25
4.泵送方式:综合考虑
5.模板材质:综合考虑
6.其他:满足设计及现行规范要求
[工作内容]
1.模板及支架(撑)制作、安装、拆除、堆放、运输及清理模内杂物、刷隔离剂等
2.混凝土制作、运输、浇筑、振捣、养护</t>
  </si>
  <si>
    <t>C30池壁</t>
  </si>
  <si>
    <t>[项目特征]
1.池形状、池深:长方形
2.壁厚:150mm
3.混凝土种类:商品砼
4.混凝土强度等级:C30
5.泵送方式:综合考虑
6.模板材质:综合考虑
7.其他:满足设计及现行规范要求
[工作内容]
1.模板及支架(撑)制作、安装、拆除、堆放、运输及清理模内杂物、刷隔离剂等
2.混凝土制作、运输、浇筑、振捣、养护</t>
  </si>
  <si>
    <t>检查井井盖（Ф700重型球墨铸铁井盖(D400型)）</t>
  </si>
  <si>
    <t>[项目特征]
1.部位:车行道
2.材质、种类:D400型Φ700重型防盗功能球墨铸铁成品井盖、盖座
3.砂浆种类、规格:干混商品砌筑砂浆M10
4.其他:满足设计及现行规范要求
5.清单计算规格:按安装套数计
[工作内容]
1.砂浆制作、运输
2.井盖、盖座安装
3.材料运输</t>
  </si>
  <si>
    <t>墙面砂浆防水(防潮)</t>
  </si>
  <si>
    <t>[工作内容]
1.基层处理
2.挂钢丝网片
3.设置分格缝
4.砂浆制作、运输、摊铺、养护</t>
  </si>
  <si>
    <t>φ110PVC管</t>
  </si>
  <si>
    <t>[项目特征]
1.部位:排气管
2.材质及规格:φ110PVC管
3.连接形式:粘接
4.铺设深度:详见设计及现场情况
5.管道检验及试验要求:满足相关规范及设计要求
[工作内容]
1.管道铺设
2.管道检验及试验</t>
  </si>
  <si>
    <t>道路</t>
  </si>
  <si>
    <t>路床(槽)整形</t>
  </si>
  <si>
    <t>[项目特征]
1.部位:人行道及车行道
2.范围:综合考虑
[工作内容]
1.放样
2.整修路拱
3.碾压成型</t>
  </si>
  <si>
    <t>水泥稳定土</t>
  </si>
  <si>
    <t>[项目特征]
1.水泥含量:5%
2.厚度:15cm
[工作内容]
1.拌和
2.运输
3.铺筑
4.找平
5.碾压
6.养护</t>
  </si>
  <si>
    <t>透层、粘层</t>
  </si>
  <si>
    <t>[项目特征]
1.材料品种:改性乳化沥青
2.喷油量:0.3-0.5kg/m2
[工作内容]
1.清理下承面
2.喷油、布料</t>
  </si>
  <si>
    <t>沥青混凝土路面-AC-13</t>
  </si>
  <si>
    <t>[项目特征]
1.沥青品种:细粒式沥青
2.沥青混凝土种类:AC-13
3.厚度:3cm
[工作内容]
1.清理下承面
2.拌和、运输
3.摊铺、整型
4.压实</t>
  </si>
  <si>
    <t>沥青混凝土路面-AC-16</t>
  </si>
  <si>
    <t>[项目特征]
1.沥青品种:中粒式沥青混凝土路面
2.沥青混凝土种类:AC-16
3.厚度:4cm厚
[工作内容]
1.清理下承面
2.拌和、运输
3.摊铺、整型
4.压实</t>
  </si>
  <si>
    <t>喷洒沥青油料</t>
  </si>
  <si>
    <t>人行道块料铺设</t>
  </si>
  <si>
    <t>[项目特征]
1.块料品种、规格:6CM厚透水砖+20mm厚水泥砂浆粘接层
2.基础、垫层：材料品种、厚度:10cm厚C15混凝土
[工作内容]
1.基础、垫层铺筑
2.块料铺设</t>
  </si>
  <si>
    <t>安砌侧(平、缘)石</t>
  </si>
  <si>
    <t>[项目特征]
1.材料品种、规格:15×30×100cm青石路沿石
2.基础、垫层：材料品种、厚度:10cm厚C15混凝土
[工作内容]
1.开槽
2.基础、垫层铺筑
3.侧(平、缘)石安砌</t>
  </si>
  <si>
    <t>屋顶补漏工程</t>
  </si>
  <si>
    <t>屋面清理</t>
  </si>
  <si>
    <t>[项目特征]
1.屋面做法:清理破损屋面和女儿墙裂缝，清理后裂缝宽度≥5mm，裂缝内无淤泥杂物，以便后续补缝
[工作内容]
1.原屋面清扫
2.废弃物运输
3.场地清理</t>
  </si>
  <si>
    <t>屋面涂膜防水</t>
  </si>
  <si>
    <t>[项目特征]
1.防水膜品种:聚氨酯涂膜防水
2.涂膜厚度、遍数:1遍，2mm厚
3.其他:纤维布1层
[工作内容]
1.基层处理
2.刷基层处理剂
3.铺布、喷涂防水层</t>
  </si>
  <si>
    <t>[项目特征]
1.防水膜品种:聚氨酯涂膜防水
2.涂膜厚度、遍数:1遍，2mm厚
[工作内容]
1.基层处理
2.刷基层处理剂
3.铺布、喷涂防水层</t>
  </si>
  <si>
    <t>垂直运输</t>
  </si>
  <si>
    <t>[工作内容]
1.在施工工期内完成全部工程项目所需要的垂直运输机械台班
2.合同工期期间垂直运输机械的修理与保养</t>
  </si>
  <si>
    <t>河边镇机关办公用房安全隐患整治工程全费用综合单价审核表</t>
    <phoneticPr fontId="4" type="noConversion"/>
  </si>
  <si>
    <t>（一）</t>
    <phoneticPr fontId="4" type="noConversion"/>
  </si>
  <si>
    <t>[项目特征]
1.构件名称:3层砖混结构建筑
2.拆除方式:机械
[工作内容]
1.拆除
2.控制扬尘
3.清理
4.场内运输</t>
    <phoneticPr fontId="4" type="noConversion"/>
  </si>
  <si>
    <t>[项目特征]
1.运输距离:暂计2KM
[工作内容]
1.运输
2.弃渣</t>
    <phoneticPr fontId="4" type="noConversion"/>
  </si>
  <si>
    <t>[项目特征]
1.运输距离:增运1KM
[工作内容]
1.运输
2.弃渣</t>
    <phoneticPr fontId="4" type="noConversion"/>
  </si>
  <si>
    <t>（二）</t>
    <phoneticPr fontId="4" type="noConversion"/>
  </si>
  <si>
    <t>（三）</t>
    <phoneticPr fontId="4" type="noConversion"/>
  </si>
  <si>
    <t>[项目特征]
1.土壤类别:土石方综合考虑
2.挖土深度:2米以内
3.开挖方式:机械开挖
[工作内容]
1.排地表水
2.土方开挖
3.围护(挡土板)及拆除
4.基底钎探
5.场内运输</t>
    <phoneticPr fontId="4" type="noConversion"/>
  </si>
  <si>
    <t>[项目特征]
1.废弃料品种:土石方
[工作内容]
1.余方点装料运输至弃置点</t>
    <phoneticPr fontId="4" type="noConversion"/>
  </si>
  <si>
    <t>（四）</t>
    <phoneticPr fontId="4" type="noConversion"/>
  </si>
  <si>
    <t>（五）</t>
    <phoneticPr fontId="4" type="noConversion"/>
  </si>
  <si>
    <t>[项目特征]
1.输送介质:污水
2.管材品种:HDPE钢带增强波纹管
3.管材规格、要求:DN300 SN≥8KN/㎡
4.连接形式:电热熔承插连接
5.铺设深度:按设计综合
6.管道检验及试验要求:按照《给水排水管道工程施工及验收规范》（GB50268-2008）的规定做管段闭水试验
7.其他:具体详设计及规范要求
[工作内容]
1.管道铺设
2.管道检验及试验</t>
    <phoneticPr fontId="4" type="noConversion"/>
  </si>
  <si>
    <t>[项目特征]
1.垫层、基础材质及厚度:150mm厚C25混凝土
2.井身材质及厚度:15cm厚C25混凝土
3.盖板材质、规格:DN700铸铁承重型井盖
4.井盖、井圈材质及规格:150mm厚C25混凝土井圈
5.流槽:C20商品砼
6.防坠网:PE高强丝防坠网网格Φ100（防坠网单根绳纵向承受拉力应大于120kg,防护网强度应大于300kg）
7.爬梯材质、规格:塑钢踏步，自膨胀12-150×180mm
[工作内容]
1.垫层铺筑
2.模板制作、安装、拆除
3.混凝土拌和、运输、浇筑、养护
4.井圈、井盖安装
5.盖板安装
6.踏步安装
7.防水、止水</t>
    <phoneticPr fontId="4" type="noConversion"/>
  </si>
  <si>
    <t>[项目特征]
1.规格:DN500
[工作内容]
1.垫层、基础铺筑及养护
2.模板制作、安装、拆除
3.混凝土拌和、运输、浇筑、养护
4.预制管枕安装
5.管道铺设
6.管道接口
7.管道检验及试验</t>
    <phoneticPr fontId="4" type="noConversion"/>
  </si>
  <si>
    <t>[项目特征]
1.单件体积:500*500*150
2.安装部位:暗排水沟盖板
3.混凝土强度等级:C30
4.砂浆强度等级、配合比:满足设计及现行规范要求
5.其他:详见设计及现行规范要求
[工作内容]
1.模板制作、安装、拆除、堆放、运输及清理模内杂物、刷隔离剂等
2.混凝土制作运输、浇筑、振捣、养护
3.构件运输、安装
4.砂浆制作、运输
5.接头灌缝、养护</t>
    <phoneticPr fontId="4" type="noConversion"/>
  </si>
  <si>
    <t>（六）</t>
    <phoneticPr fontId="4" type="noConversion"/>
  </si>
  <si>
    <t>（七）</t>
    <phoneticPr fontId="4" type="noConversion"/>
  </si>
  <si>
    <t>危房拆除及停车场改建工程（一)+(二)+(三)+(四)+(五)+(六)+(七)</t>
    <phoneticPr fontId="4" type="noConversion"/>
  </si>
  <si>
    <t>合计（一+二）</t>
    <phoneticPr fontId="4" type="noConversion"/>
  </si>
  <si>
    <t>二</t>
    <phoneticPr fontId="4" type="noConversion"/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</si>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</sst>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等线"/>
      <charset val="134"/>
      <scheme val="minor"/>
    </font>
    <font>
      <sz val="10"/>
      <color theme="1"/>
      <name val="方正仿宋_GBK"/>
      <family val="4"/>
      <charset val="134"/>
    </font>
    <font>
      <sz val="9"/>
      <color theme="1"/>
      <name val="等线"/>
      <charset val="134"/>
      <scheme val="minor"/>
    </font>
    <font>
      <sz val="10"/>
      <name val="方正仿宋_GBK"/>
      <family val="4"/>
      <charset val="134"/>
    </font>
    <font>
      <sz val="9"/>
      <name val="等线"/>
      <charset val="134"/>
      <scheme val="minor"/>
    </font>
    <font>
      <sz val="14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Fill="1" applyAlignment="1"/>
    <xf numFmtId="0" fontId="2" fillId="0" borderId="0" xfId="1" applyFont="1" applyFill="1" applyAlignment="1"/>
    <xf numFmtId="0" fontId="2" fillId="0" borderId="0" xfId="0" applyFont="1" applyFill="1" applyAlignment="1">
      <alignment horizontal="center"/>
    </xf>
    <xf numFmtId="0" fontId="2" fillId="0" borderId="0" xfId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2" xfId="1" applyFont="1" applyFill="1" applyBorder="1" applyAlignment="1">
      <alignment horizontal="right" wrapText="1"/>
    </xf>
    <xf numFmtId="0" fontId="1" fillId="0" borderId="1" xfId="1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2"/>
  <sheetViews>
    <sheetView tabSelected="1" zoomScale="115" zoomScaleNormal="115" workbookViewId="0">
      <selection activeCell="C7" sqref="C7"/>
    </sheetView>
  </sheetViews>
  <sheetFormatPr defaultColWidth="7.5" defaultRowHeight="13.5"/>
  <cols>
    <col min="1" max="1" width="6.375" style="3" customWidth="1"/>
    <col min="2" max="2" width="12.5" style="3" customWidth="1"/>
    <col min="3" max="3" width="26.125" style="3" customWidth="1"/>
    <col min="4" max="4" width="8.375" style="3" customWidth="1"/>
    <col min="5" max="5" width="8.875" style="4" customWidth="1"/>
    <col min="6" max="6" width="14.375" style="3" customWidth="1"/>
    <col min="7" max="7" width="11" style="5" customWidth="1"/>
    <col min="8" max="16382" width="7.5" style="6"/>
    <col min="16384" max="16384" width="7.5" style="6"/>
  </cols>
  <sheetData>
    <row r="1" spans="1:7" ht="33.75" customHeight="1">
      <c r="A1" s="20" t="s">
        <v>90</v>
      </c>
      <c r="B1" s="20"/>
      <c r="C1" s="20"/>
      <c r="D1" s="20"/>
      <c r="E1" s="20"/>
      <c r="F1" s="20"/>
      <c r="G1" s="20"/>
    </row>
    <row r="2" spans="1:7" s="1" customFormat="1" ht="17.25" customHeight="1">
      <c r="A2" s="21" t="s">
        <v>0</v>
      </c>
      <c r="B2" s="22"/>
      <c r="C2" s="21"/>
      <c r="D2" s="23"/>
      <c r="E2" s="23"/>
      <c r="F2" s="24" t="s">
        <v>1</v>
      </c>
      <c r="G2" s="24"/>
    </row>
    <row r="3" spans="1:7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1" customFormat="1" ht="23.25" customHeight="1">
      <c r="A4" s="25" t="s">
        <v>108</v>
      </c>
      <c r="B4" s="25"/>
      <c r="C4" s="25"/>
      <c r="D4" s="25"/>
      <c r="E4" s="25"/>
      <c r="F4" s="25"/>
      <c r="G4" s="10">
        <f>G5+G47</f>
        <v>319490.05255999998</v>
      </c>
    </row>
    <row r="5" spans="1:7" s="1" customFormat="1" ht="23.25" customHeight="1">
      <c r="A5" s="9" t="s">
        <v>9</v>
      </c>
      <c r="B5" s="15" t="s">
        <v>107</v>
      </c>
      <c r="C5" s="16"/>
      <c r="D5" s="16"/>
      <c r="E5" s="16"/>
      <c r="F5" s="17"/>
      <c r="G5" s="10">
        <f>G6+G10+G13+G16+G19+G29+G38</f>
        <v>235501.38256</v>
      </c>
    </row>
    <row r="6" spans="1:7" s="2" customFormat="1" ht="23.25" customHeight="1">
      <c r="A6" s="7" t="s">
        <v>91</v>
      </c>
      <c r="B6" s="18" t="s">
        <v>10</v>
      </c>
      <c r="C6" s="19"/>
      <c r="D6" s="11"/>
      <c r="E6" s="7"/>
      <c r="F6" s="7"/>
      <c r="G6" s="8">
        <f>SUM(G7:G9)</f>
        <v>20513.234000000004</v>
      </c>
    </row>
    <row r="7" spans="1:7" s="2" customFormat="1" ht="103.5" customHeight="1">
      <c r="A7" s="7">
        <v>1</v>
      </c>
      <c r="B7" s="7" t="s">
        <v>11</v>
      </c>
      <c r="C7" s="12" t="s">
        <v>92</v>
      </c>
      <c r="D7" s="7" t="s">
        <v>12</v>
      </c>
      <c r="E7" s="7">
        <v>519.20000000000005</v>
      </c>
      <c r="F7" s="7">
        <v>32.42</v>
      </c>
      <c r="G7" s="8">
        <f>F7*E7</f>
        <v>16832.464000000004</v>
      </c>
    </row>
    <row r="8" spans="1:7" s="2" customFormat="1" ht="64.5" customHeight="1">
      <c r="A8" s="7">
        <v>2</v>
      </c>
      <c r="B8" s="7" t="s">
        <v>13</v>
      </c>
      <c r="C8" s="12" t="s">
        <v>93</v>
      </c>
      <c r="D8" s="7" t="s">
        <v>14</v>
      </c>
      <c r="E8" s="7">
        <v>1</v>
      </c>
      <c r="F8" s="7">
        <v>3099.15</v>
      </c>
      <c r="G8" s="8">
        <f t="shared" ref="G8:G9" si="0">F8*E8</f>
        <v>3099.15</v>
      </c>
    </row>
    <row r="9" spans="1:7" s="2" customFormat="1" ht="66" customHeight="1">
      <c r="A9" s="7">
        <v>3</v>
      </c>
      <c r="B9" s="7" t="s">
        <v>15</v>
      </c>
      <c r="C9" s="12" t="s">
        <v>94</v>
      </c>
      <c r="D9" s="7" t="s">
        <v>14</v>
      </c>
      <c r="E9" s="7">
        <v>1</v>
      </c>
      <c r="F9" s="7">
        <v>581.62</v>
      </c>
      <c r="G9" s="8">
        <f t="shared" si="0"/>
        <v>581.62</v>
      </c>
    </row>
    <row r="10" spans="1:7" s="2" customFormat="1" ht="24" customHeight="1">
      <c r="A10" s="7" t="s">
        <v>95</v>
      </c>
      <c r="B10" s="18" t="s">
        <v>16</v>
      </c>
      <c r="C10" s="19"/>
      <c r="D10" s="11"/>
      <c r="E10" s="7"/>
      <c r="F10" s="7"/>
      <c r="G10" s="8">
        <f>SUM(G11:G12)</f>
        <v>5530.2523999999994</v>
      </c>
    </row>
    <row r="11" spans="1:7" s="2" customFormat="1" ht="79.5" customHeight="1">
      <c r="A11" s="7">
        <v>1</v>
      </c>
      <c r="B11" s="7" t="s">
        <v>17</v>
      </c>
      <c r="C11" s="12" t="s">
        <v>18</v>
      </c>
      <c r="D11" s="7" t="s">
        <v>12</v>
      </c>
      <c r="E11" s="7">
        <v>144.28</v>
      </c>
      <c r="F11" s="7">
        <v>9.66</v>
      </c>
      <c r="G11" s="8">
        <f>F11*E11</f>
        <v>1393.7447999999999</v>
      </c>
    </row>
    <row r="12" spans="1:7" s="2" customFormat="1" ht="78" customHeight="1">
      <c r="A12" s="7">
        <v>2</v>
      </c>
      <c r="B12" s="7" t="s">
        <v>19</v>
      </c>
      <c r="C12" s="12" t="s">
        <v>20</v>
      </c>
      <c r="D12" s="7" t="s">
        <v>12</v>
      </c>
      <c r="E12" s="7">
        <v>144.28</v>
      </c>
      <c r="F12" s="7">
        <v>28.67</v>
      </c>
      <c r="G12" s="8">
        <f>F12*E12</f>
        <v>4136.5075999999999</v>
      </c>
    </row>
    <row r="13" spans="1:7" s="2" customFormat="1" ht="25.5" customHeight="1">
      <c r="A13" s="7" t="s">
        <v>96</v>
      </c>
      <c r="B13" s="18" t="s">
        <v>21</v>
      </c>
      <c r="C13" s="19"/>
      <c r="D13" s="11"/>
      <c r="E13" s="7"/>
      <c r="F13" s="7"/>
      <c r="G13" s="8">
        <f>SUM(G14:G15)</f>
        <v>10658.599999999999</v>
      </c>
    </row>
    <row r="14" spans="1:7" s="2" customFormat="1" ht="135.75" customHeight="1">
      <c r="A14" s="7">
        <v>1</v>
      </c>
      <c r="B14" s="7" t="s">
        <v>22</v>
      </c>
      <c r="C14" s="12" t="s">
        <v>97</v>
      </c>
      <c r="D14" s="7" t="s">
        <v>23</v>
      </c>
      <c r="E14" s="7">
        <v>380</v>
      </c>
      <c r="F14" s="7">
        <v>27.61</v>
      </c>
      <c r="G14" s="8">
        <f>F14*E14</f>
        <v>10491.8</v>
      </c>
    </row>
    <row r="15" spans="1:7" s="2" customFormat="1" ht="116.25" customHeight="1">
      <c r="A15" s="7">
        <v>2</v>
      </c>
      <c r="B15" s="7" t="s">
        <v>24</v>
      </c>
      <c r="C15" s="12" t="s">
        <v>25</v>
      </c>
      <c r="D15" s="7" t="s">
        <v>23</v>
      </c>
      <c r="E15" s="7">
        <v>20</v>
      </c>
      <c r="F15" s="7">
        <v>8.34</v>
      </c>
      <c r="G15" s="8">
        <f>F15*E15</f>
        <v>166.8</v>
      </c>
    </row>
    <row r="16" spans="1:7" s="2" customFormat="1" ht="21.75" customHeight="1">
      <c r="A16" s="7" t="s">
        <v>99</v>
      </c>
      <c r="B16" s="18" t="s">
        <v>26</v>
      </c>
      <c r="C16" s="19"/>
      <c r="D16" s="11"/>
      <c r="E16" s="7"/>
      <c r="F16" s="7"/>
      <c r="G16" s="8">
        <f>SUM(G17:G18)</f>
        <v>8980.8527999999988</v>
      </c>
    </row>
    <row r="17" spans="1:7" s="2" customFormat="1" ht="62.25" customHeight="1">
      <c r="A17" s="7">
        <v>1</v>
      </c>
      <c r="B17" s="7" t="s">
        <v>27</v>
      </c>
      <c r="C17" s="12" t="s">
        <v>98</v>
      </c>
      <c r="D17" s="7" t="s">
        <v>23</v>
      </c>
      <c r="E17" s="7">
        <v>443.28</v>
      </c>
      <c r="F17" s="7">
        <v>17.059999999999999</v>
      </c>
      <c r="G17" s="8">
        <f>F17*E17</f>
        <v>7562.3567999999987</v>
      </c>
    </row>
    <row r="18" spans="1:7" s="2" customFormat="1" ht="60.75" customHeight="1">
      <c r="A18" s="7">
        <v>2</v>
      </c>
      <c r="B18" s="7" t="s">
        <v>29</v>
      </c>
      <c r="C18" s="12" t="s">
        <v>28</v>
      </c>
      <c r="D18" s="7" t="s">
        <v>23</v>
      </c>
      <c r="E18" s="7">
        <v>443.28</v>
      </c>
      <c r="F18" s="7">
        <v>3.2</v>
      </c>
      <c r="G18" s="8">
        <f>F18*E18</f>
        <v>1418.4960000000001</v>
      </c>
    </row>
    <row r="19" spans="1:7" s="2" customFormat="1" ht="25.5" customHeight="1">
      <c r="A19" s="7" t="s">
        <v>100</v>
      </c>
      <c r="B19" s="18" t="s">
        <v>30</v>
      </c>
      <c r="C19" s="19"/>
      <c r="D19" s="11"/>
      <c r="E19" s="7"/>
      <c r="F19" s="7"/>
      <c r="G19" s="8">
        <f>SUM(G20:G28)</f>
        <v>39464.179040000003</v>
      </c>
    </row>
    <row r="20" spans="1:7" s="2" customFormat="1" ht="129" customHeight="1">
      <c r="A20" s="7">
        <v>1</v>
      </c>
      <c r="B20" s="7" t="s">
        <v>31</v>
      </c>
      <c r="C20" s="12" t="s">
        <v>32</v>
      </c>
      <c r="D20" s="7" t="s">
        <v>23</v>
      </c>
      <c r="E20" s="7">
        <v>2.04</v>
      </c>
      <c r="F20" s="7">
        <v>660.29</v>
      </c>
      <c r="G20" s="8">
        <f>F20*E20</f>
        <v>1346.9916000000001</v>
      </c>
    </row>
    <row r="21" spans="1:7" s="2" customFormat="1" ht="200.25" customHeight="1">
      <c r="A21" s="7">
        <v>2</v>
      </c>
      <c r="B21" s="7" t="s">
        <v>33</v>
      </c>
      <c r="C21" s="12" t="s">
        <v>34</v>
      </c>
      <c r="D21" s="7" t="s">
        <v>35</v>
      </c>
      <c r="E21" s="7">
        <v>30</v>
      </c>
      <c r="F21" s="7">
        <v>91.19</v>
      </c>
      <c r="G21" s="8">
        <f t="shared" ref="G21:G51" si="1">F21*E21</f>
        <v>2735.7</v>
      </c>
    </row>
    <row r="22" spans="1:7" s="2" customFormat="1" ht="198.75" customHeight="1">
      <c r="A22" s="7">
        <v>3</v>
      </c>
      <c r="B22" s="7" t="s">
        <v>36</v>
      </c>
      <c r="C22" s="12" t="s">
        <v>101</v>
      </c>
      <c r="D22" s="7" t="s">
        <v>35</v>
      </c>
      <c r="E22" s="7">
        <v>9</v>
      </c>
      <c r="F22" s="7">
        <v>100.16</v>
      </c>
      <c r="G22" s="8">
        <f t="shared" si="1"/>
        <v>901.43999999999994</v>
      </c>
    </row>
    <row r="23" spans="1:7" s="2" customFormat="1" ht="313.5" customHeight="1">
      <c r="A23" s="7">
        <v>4</v>
      </c>
      <c r="B23" s="7" t="s">
        <v>37</v>
      </c>
      <c r="C23" s="12" t="s">
        <v>102</v>
      </c>
      <c r="D23" s="7" t="s">
        <v>38</v>
      </c>
      <c r="E23" s="7">
        <v>1</v>
      </c>
      <c r="F23" s="7">
        <v>1833.21</v>
      </c>
      <c r="G23" s="8">
        <f t="shared" si="1"/>
        <v>1833.21</v>
      </c>
    </row>
    <row r="24" spans="1:7" s="2" customFormat="1" ht="141" customHeight="1">
      <c r="A24" s="7">
        <v>5</v>
      </c>
      <c r="B24" s="7" t="s">
        <v>39</v>
      </c>
      <c r="C24" s="12" t="s">
        <v>103</v>
      </c>
      <c r="D24" s="7" t="s">
        <v>35</v>
      </c>
      <c r="E24" s="7">
        <v>26</v>
      </c>
      <c r="F24" s="7">
        <v>174.24</v>
      </c>
      <c r="G24" s="8">
        <f t="shared" si="1"/>
        <v>4530.24</v>
      </c>
    </row>
    <row r="25" spans="1:7" s="2" customFormat="1" ht="266.25" customHeight="1">
      <c r="A25" s="7">
        <v>6</v>
      </c>
      <c r="B25" s="7" t="s">
        <v>40</v>
      </c>
      <c r="C25" s="12" t="s">
        <v>41</v>
      </c>
      <c r="D25" s="7" t="s">
        <v>35</v>
      </c>
      <c r="E25" s="7">
        <v>67</v>
      </c>
      <c r="F25" s="7">
        <v>157.38</v>
      </c>
      <c r="G25" s="8">
        <f t="shared" si="1"/>
        <v>10544.46</v>
      </c>
    </row>
    <row r="26" spans="1:7" s="2" customFormat="1" ht="229.5" customHeight="1">
      <c r="A26" s="7">
        <v>7</v>
      </c>
      <c r="B26" s="7" t="s">
        <v>42</v>
      </c>
      <c r="C26" s="12" t="s">
        <v>104</v>
      </c>
      <c r="D26" s="7" t="s">
        <v>23</v>
      </c>
      <c r="E26" s="7">
        <v>1.88</v>
      </c>
      <c r="F26" s="7">
        <v>985.72</v>
      </c>
      <c r="G26" s="8">
        <f t="shared" si="1"/>
        <v>1853.1535999999999</v>
      </c>
    </row>
    <row r="27" spans="1:7" s="2" customFormat="1" ht="102.75" customHeight="1">
      <c r="A27" s="7">
        <v>8</v>
      </c>
      <c r="B27" s="7" t="s">
        <v>43</v>
      </c>
      <c r="C27" s="12" t="s">
        <v>44</v>
      </c>
      <c r="D27" s="7" t="s">
        <v>45</v>
      </c>
      <c r="E27" s="7">
        <v>1.296</v>
      </c>
      <c r="F27" s="7">
        <v>6904.54</v>
      </c>
      <c r="G27" s="8">
        <f t="shared" si="1"/>
        <v>8948.2838400000001</v>
      </c>
    </row>
    <row r="28" spans="1:7" s="2" customFormat="1" ht="165.75" customHeight="1">
      <c r="A28" s="7">
        <v>9</v>
      </c>
      <c r="B28" s="7" t="s">
        <v>46</v>
      </c>
      <c r="C28" s="12" t="s">
        <v>47</v>
      </c>
      <c r="D28" s="7" t="s">
        <v>48</v>
      </c>
      <c r="E28" s="7">
        <v>90</v>
      </c>
      <c r="F28" s="7">
        <v>75.23</v>
      </c>
      <c r="G28" s="8">
        <f t="shared" si="1"/>
        <v>6770.7000000000007</v>
      </c>
    </row>
    <row r="29" spans="1:7" s="2" customFormat="1" ht="25.5" customHeight="1">
      <c r="A29" s="7" t="s">
        <v>105</v>
      </c>
      <c r="B29" s="18" t="s">
        <v>49</v>
      </c>
      <c r="C29" s="19"/>
      <c r="D29" s="11"/>
      <c r="E29" s="7"/>
      <c r="F29" s="7"/>
      <c r="G29" s="8">
        <f>SUM(G30:G37)</f>
        <v>22190.809320000004</v>
      </c>
    </row>
    <row r="30" spans="1:7" s="2" customFormat="1" ht="159" customHeight="1">
      <c r="A30" s="7">
        <v>1</v>
      </c>
      <c r="B30" s="7" t="s">
        <v>50</v>
      </c>
      <c r="C30" s="12" t="s">
        <v>51</v>
      </c>
      <c r="D30" s="7" t="s">
        <v>23</v>
      </c>
      <c r="E30" s="7">
        <v>0.85</v>
      </c>
      <c r="F30" s="7">
        <v>621.34</v>
      </c>
      <c r="G30" s="8">
        <f t="shared" si="1"/>
        <v>528.13900000000001</v>
      </c>
    </row>
    <row r="31" spans="1:7" s="2" customFormat="1" ht="156.75" customHeight="1">
      <c r="A31" s="7">
        <v>2</v>
      </c>
      <c r="B31" s="7" t="s">
        <v>52</v>
      </c>
      <c r="C31" s="12" t="s">
        <v>53</v>
      </c>
      <c r="D31" s="7" t="s">
        <v>23</v>
      </c>
      <c r="E31" s="7">
        <v>1.82</v>
      </c>
      <c r="F31" s="7">
        <v>739.69</v>
      </c>
      <c r="G31" s="8">
        <f t="shared" si="1"/>
        <v>1346.2358000000002</v>
      </c>
    </row>
    <row r="32" spans="1:7" s="2" customFormat="1" ht="126" customHeight="1">
      <c r="A32" s="7">
        <v>3</v>
      </c>
      <c r="B32" s="7" t="s">
        <v>54</v>
      </c>
      <c r="C32" s="12" t="s">
        <v>55</v>
      </c>
      <c r="D32" s="7" t="s">
        <v>45</v>
      </c>
      <c r="E32" s="7">
        <v>1.492</v>
      </c>
      <c r="F32" s="7">
        <v>6749.61</v>
      </c>
      <c r="G32" s="8">
        <f t="shared" si="1"/>
        <v>10070.41812</v>
      </c>
    </row>
    <row r="33" spans="1:7" s="2" customFormat="1" ht="171" customHeight="1">
      <c r="A33" s="7">
        <v>4</v>
      </c>
      <c r="B33" s="7" t="s">
        <v>56</v>
      </c>
      <c r="C33" s="12" t="s">
        <v>57</v>
      </c>
      <c r="D33" s="7" t="s">
        <v>23</v>
      </c>
      <c r="E33" s="7">
        <v>1.3</v>
      </c>
      <c r="F33" s="7">
        <v>776.54</v>
      </c>
      <c r="G33" s="8">
        <f t="shared" si="1"/>
        <v>1009.502</v>
      </c>
    </row>
    <row r="34" spans="1:7" s="2" customFormat="1" ht="184.5" customHeight="1">
      <c r="A34" s="7">
        <v>5</v>
      </c>
      <c r="B34" s="7" t="s">
        <v>58</v>
      </c>
      <c r="C34" s="12" t="s">
        <v>59</v>
      </c>
      <c r="D34" s="7" t="s">
        <v>23</v>
      </c>
      <c r="E34" s="7">
        <v>6.62</v>
      </c>
      <c r="F34" s="7">
        <v>1085.42</v>
      </c>
      <c r="G34" s="8">
        <f t="shared" si="1"/>
        <v>7185.4804000000004</v>
      </c>
    </row>
    <row r="35" spans="1:7" s="2" customFormat="1" ht="167.25" customHeight="1">
      <c r="A35" s="7">
        <v>6</v>
      </c>
      <c r="B35" s="7" t="s">
        <v>60</v>
      </c>
      <c r="C35" s="12" t="s">
        <v>61</v>
      </c>
      <c r="D35" s="7" t="s">
        <v>48</v>
      </c>
      <c r="E35" s="7">
        <v>2</v>
      </c>
      <c r="F35" s="7">
        <v>817.29</v>
      </c>
      <c r="G35" s="8">
        <f t="shared" si="1"/>
        <v>1634.58</v>
      </c>
    </row>
    <row r="36" spans="1:7" s="2" customFormat="1" ht="75.75" customHeight="1">
      <c r="A36" s="7">
        <v>7</v>
      </c>
      <c r="B36" s="7" t="s">
        <v>62</v>
      </c>
      <c r="C36" s="12" t="s">
        <v>63</v>
      </c>
      <c r="D36" s="7" t="s">
        <v>12</v>
      </c>
      <c r="E36" s="7">
        <v>8.6999999999999993</v>
      </c>
      <c r="F36" s="7">
        <v>35.22</v>
      </c>
      <c r="G36" s="8">
        <f t="shared" si="1"/>
        <v>306.41399999999999</v>
      </c>
    </row>
    <row r="37" spans="1:7" s="2" customFormat="1" ht="136.5" customHeight="1">
      <c r="A37" s="7">
        <v>8</v>
      </c>
      <c r="B37" s="7" t="s">
        <v>64</v>
      </c>
      <c r="C37" s="12" t="s">
        <v>65</v>
      </c>
      <c r="D37" s="7" t="s">
        <v>35</v>
      </c>
      <c r="E37" s="7">
        <v>3</v>
      </c>
      <c r="F37" s="7">
        <v>36.68</v>
      </c>
      <c r="G37" s="8">
        <f t="shared" si="1"/>
        <v>110.03999999999999</v>
      </c>
    </row>
    <row r="38" spans="1:7" s="2" customFormat="1" ht="23.25" customHeight="1">
      <c r="A38" s="7" t="s">
        <v>106</v>
      </c>
      <c r="B38" s="18" t="s">
        <v>66</v>
      </c>
      <c r="C38" s="19"/>
      <c r="D38" s="11"/>
      <c r="E38" s="7"/>
      <c r="F38" s="7"/>
      <c r="G38" s="8">
        <f>SUM(G39:G46)</f>
        <v>128163.45499999999</v>
      </c>
    </row>
    <row r="39" spans="1:7" s="2" customFormat="1" ht="89.25">
      <c r="A39" s="7">
        <v>1</v>
      </c>
      <c r="B39" s="7" t="s">
        <v>67</v>
      </c>
      <c r="C39" s="12" t="s">
        <v>68</v>
      </c>
      <c r="D39" s="7" t="s">
        <v>12</v>
      </c>
      <c r="E39" s="7">
        <v>521.5</v>
      </c>
      <c r="F39" s="7">
        <v>5.87</v>
      </c>
      <c r="G39" s="8">
        <f t="shared" si="1"/>
        <v>3061.2049999999999</v>
      </c>
    </row>
    <row r="40" spans="1:7" s="2" customFormat="1" ht="127.5">
      <c r="A40" s="7">
        <v>2</v>
      </c>
      <c r="B40" s="7" t="s">
        <v>69</v>
      </c>
      <c r="C40" s="12" t="s">
        <v>70</v>
      </c>
      <c r="D40" s="7" t="s">
        <v>12</v>
      </c>
      <c r="E40" s="7">
        <v>971</v>
      </c>
      <c r="F40" s="7">
        <v>66.569999999999993</v>
      </c>
      <c r="G40" s="8">
        <f t="shared" si="1"/>
        <v>64639.469999999994</v>
      </c>
    </row>
    <row r="41" spans="1:7" s="2" customFormat="1" ht="76.5">
      <c r="A41" s="7">
        <v>3</v>
      </c>
      <c r="B41" s="7" t="s">
        <v>71</v>
      </c>
      <c r="C41" s="12" t="s">
        <v>72</v>
      </c>
      <c r="D41" s="7" t="s">
        <v>12</v>
      </c>
      <c r="E41" s="7">
        <v>485.5</v>
      </c>
      <c r="F41" s="7">
        <v>0.53</v>
      </c>
      <c r="G41" s="8">
        <f t="shared" si="1"/>
        <v>257.315</v>
      </c>
    </row>
    <row r="42" spans="1:7" s="2" customFormat="1" ht="114.75">
      <c r="A42" s="7">
        <v>4</v>
      </c>
      <c r="B42" s="7" t="s">
        <v>73</v>
      </c>
      <c r="C42" s="12" t="s">
        <v>74</v>
      </c>
      <c r="D42" s="7" t="s">
        <v>12</v>
      </c>
      <c r="E42" s="7">
        <v>485.5</v>
      </c>
      <c r="F42" s="7">
        <v>50.56</v>
      </c>
      <c r="G42" s="8">
        <f t="shared" si="1"/>
        <v>24546.880000000001</v>
      </c>
    </row>
    <row r="43" spans="1:7" s="2" customFormat="1" ht="127.5">
      <c r="A43" s="7">
        <v>5</v>
      </c>
      <c r="B43" s="7" t="s">
        <v>75</v>
      </c>
      <c r="C43" s="12" t="s">
        <v>76</v>
      </c>
      <c r="D43" s="7" t="s">
        <v>12</v>
      </c>
      <c r="E43" s="7">
        <v>485.5</v>
      </c>
      <c r="F43" s="7">
        <v>51.44</v>
      </c>
      <c r="G43" s="8">
        <f t="shared" si="1"/>
        <v>24974.12</v>
      </c>
    </row>
    <row r="44" spans="1:7" s="2" customFormat="1" ht="31.5" customHeight="1">
      <c r="A44" s="7">
        <v>6</v>
      </c>
      <c r="B44" s="7" t="s">
        <v>77</v>
      </c>
      <c r="C44" s="12"/>
      <c r="D44" s="7" t="s">
        <v>12</v>
      </c>
      <c r="E44" s="7">
        <v>485.5</v>
      </c>
      <c r="F44" s="7">
        <v>4.63</v>
      </c>
      <c r="G44" s="8">
        <f t="shared" si="1"/>
        <v>2247.8649999999998</v>
      </c>
    </row>
    <row r="45" spans="1:7" s="2" customFormat="1" ht="102">
      <c r="A45" s="7">
        <v>7</v>
      </c>
      <c r="B45" s="7" t="s">
        <v>78</v>
      </c>
      <c r="C45" s="12" t="s">
        <v>79</v>
      </c>
      <c r="D45" s="7" t="s">
        <v>12</v>
      </c>
      <c r="E45" s="7">
        <v>36</v>
      </c>
      <c r="F45" s="7">
        <v>122.41</v>
      </c>
      <c r="G45" s="8">
        <f t="shared" si="1"/>
        <v>4406.76</v>
      </c>
    </row>
    <row r="46" spans="1:7" s="2" customFormat="1" ht="114.75">
      <c r="A46" s="7">
        <v>8</v>
      </c>
      <c r="B46" s="7" t="s">
        <v>80</v>
      </c>
      <c r="C46" s="12" t="s">
        <v>81</v>
      </c>
      <c r="D46" s="7" t="s">
        <v>35</v>
      </c>
      <c r="E46" s="7">
        <v>36</v>
      </c>
      <c r="F46" s="7">
        <v>111.94</v>
      </c>
      <c r="G46" s="8">
        <f t="shared" si="1"/>
        <v>4029.84</v>
      </c>
    </row>
    <row r="47" spans="1:7" s="1" customFormat="1" ht="23.25" customHeight="1">
      <c r="A47" s="9" t="s">
        <v>109</v>
      </c>
      <c r="B47" s="15" t="s">
        <v>82</v>
      </c>
      <c r="C47" s="16"/>
      <c r="D47" s="16"/>
      <c r="E47" s="16"/>
      <c r="F47" s="17"/>
      <c r="G47" s="10">
        <f>SUM(G48:G51)</f>
        <v>83988.67</v>
      </c>
    </row>
    <row r="48" spans="1:7" s="2" customFormat="1" ht="112.5" customHeight="1">
      <c r="A48" s="7">
        <v>1</v>
      </c>
      <c r="B48" s="7" t="s">
        <v>83</v>
      </c>
      <c r="C48" s="12" t="s">
        <v>84</v>
      </c>
      <c r="D48" s="7" t="s">
        <v>12</v>
      </c>
      <c r="E48" s="7">
        <v>300</v>
      </c>
      <c r="F48" s="7">
        <v>13.29</v>
      </c>
      <c r="G48" s="8">
        <f t="shared" si="1"/>
        <v>3986.9999999999995</v>
      </c>
    </row>
    <row r="49" spans="1:7" s="2" customFormat="1" ht="113.25" customHeight="1">
      <c r="A49" s="7">
        <v>2</v>
      </c>
      <c r="B49" s="7" t="s">
        <v>85</v>
      </c>
      <c r="C49" s="12" t="s">
        <v>86</v>
      </c>
      <c r="D49" s="7" t="s">
        <v>12</v>
      </c>
      <c r="E49" s="7">
        <v>400</v>
      </c>
      <c r="F49" s="7">
        <v>44.6</v>
      </c>
      <c r="G49" s="8">
        <f t="shared" si="1"/>
        <v>17840</v>
      </c>
    </row>
    <row r="50" spans="1:7" s="2" customFormat="1" ht="100.5" customHeight="1">
      <c r="A50" s="7">
        <v>3</v>
      </c>
      <c r="B50" s="7" t="s">
        <v>85</v>
      </c>
      <c r="C50" s="12" t="s">
        <v>87</v>
      </c>
      <c r="D50" s="7" t="s">
        <v>12</v>
      </c>
      <c r="E50" s="7">
        <v>1500</v>
      </c>
      <c r="F50" s="7">
        <v>40.56</v>
      </c>
      <c r="G50" s="8">
        <f t="shared" si="1"/>
        <v>60840</v>
      </c>
    </row>
    <row r="51" spans="1:7" s="2" customFormat="1" ht="83.25" customHeight="1">
      <c r="A51" s="7">
        <v>4</v>
      </c>
      <c r="B51" s="7" t="s">
        <v>88</v>
      </c>
      <c r="C51" s="12" t="s">
        <v>89</v>
      </c>
      <c r="D51" s="7" t="s">
        <v>14</v>
      </c>
      <c r="E51" s="7">
        <v>1</v>
      </c>
      <c r="F51" s="7">
        <v>1321.67</v>
      </c>
      <c r="G51" s="8">
        <f t="shared" si="1"/>
        <v>1321.67</v>
      </c>
    </row>
    <row r="52" spans="1:7" ht="39.75" customHeight="1">
      <c r="A52" s="13" t="s">
        <v>110</v>
      </c>
      <c r="B52" s="14"/>
      <c r="C52" s="13"/>
      <c r="D52" s="13"/>
      <c r="E52" s="14"/>
      <c r="F52" s="14"/>
      <c r="G52" s="14"/>
    </row>
  </sheetData>
  <mergeCells count="15">
    <mergeCell ref="A1:G1"/>
    <mergeCell ref="A2:C2"/>
    <mergeCell ref="D2:E2"/>
    <mergeCell ref="F2:G2"/>
    <mergeCell ref="A4:F4"/>
    <mergeCell ref="A52:G52"/>
    <mergeCell ref="B5:F5"/>
    <mergeCell ref="B47:F47"/>
    <mergeCell ref="B19:C19"/>
    <mergeCell ref="B29:C29"/>
    <mergeCell ref="B38:C38"/>
    <mergeCell ref="B6:C6"/>
    <mergeCell ref="B10:C10"/>
    <mergeCell ref="B13:C13"/>
    <mergeCell ref="B16:C1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崔迪[cuidi]</cp:lastModifiedBy>
  <cp:lastPrinted>2022-04-08T07:28:19Z</cp:lastPrinted>
  <dcterms:created xsi:type="dcterms:W3CDTF">2015-06-05T18:17:00Z</dcterms:created>
  <dcterms:modified xsi:type="dcterms:W3CDTF">2022-04-08T08:41:38Z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