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工程量清单单价审核表" sheetId="1" r:id="rId1"/>
  </sheets>
  <definedNames>
    <definedName name="_xlnm.Print_Titles" localSheetId="0">工程量清单单价审核表!$1:$3</definedName>
    <definedName name="_xlnm.Print_Area" localSheetId="0">工程量清单单价审核表!$A$1:$F$50</definedName>
  </definedNames>
  <calcPr calcId="144525" fullPrecision="0"/>
</workbook>
</file>

<file path=xl/sharedStrings.xml><?xml version="1.0" encoding="utf-8"?>
<sst xmlns="http://schemas.openxmlformats.org/spreadsheetml/2006/main" count="138" uniqueCount="80">
  <si>
    <t>八塘镇青云村分散式供水水源整治工程工程量单价清单表</t>
  </si>
  <si>
    <t>制表单位：重庆市璧山区八塘镇人民政府</t>
  </si>
  <si>
    <t>金额单位：元</t>
  </si>
  <si>
    <t>序号</t>
  </si>
  <si>
    <t>工程项目及名称</t>
  </si>
  <si>
    <t>单位</t>
  </si>
  <si>
    <t>工程量</t>
  </si>
  <si>
    <t>单价</t>
  </si>
  <si>
    <t>合价</t>
  </si>
  <si>
    <t>合计</t>
  </si>
  <si>
    <t>一</t>
  </si>
  <si>
    <t xml:space="preserve"> 建筑工程</t>
  </si>
  <si>
    <t>（一）</t>
  </si>
  <si>
    <t>蓄水池一</t>
  </si>
  <si>
    <t>1</t>
  </si>
  <si>
    <t>土方开挖</t>
  </si>
  <si>
    <t>m³</t>
  </si>
  <si>
    <t>2</t>
  </si>
  <si>
    <t>片石换填</t>
  </si>
  <si>
    <t>3</t>
  </si>
  <si>
    <t>C20混凝土垫层</t>
  </si>
  <si>
    <t>4</t>
  </si>
  <si>
    <t>土石夯实回填</t>
  </si>
  <si>
    <t>5</t>
  </si>
  <si>
    <t>现浇池底砼底板C30 厚300mm（制模）</t>
  </si>
  <si>
    <t>6</t>
  </si>
  <si>
    <t>现浇C30钢筋砼池壁 厚250mm（制模）</t>
  </si>
  <si>
    <t>7</t>
  </si>
  <si>
    <t>C30混凝土梁</t>
  </si>
  <si>
    <t>8</t>
  </si>
  <si>
    <t>现浇C30钢筋砼顶板 厚120mm（制模）</t>
  </si>
  <si>
    <t>9</t>
  </si>
  <si>
    <t>钢筋制安</t>
  </si>
  <si>
    <t>t</t>
  </si>
  <si>
    <t>10</t>
  </si>
  <si>
    <t>MU7.5浆砌砖砌井口（红砖）</t>
  </si>
  <si>
    <t>11</t>
  </si>
  <si>
    <t>M7.5砖砌阀井[净空1m*1m，含盖板]</t>
  </si>
  <si>
    <t>个</t>
  </si>
  <si>
    <t>（二）</t>
  </si>
  <si>
    <t>蓄水池二</t>
  </si>
  <si>
    <t>石方开挖</t>
  </si>
  <si>
    <t>M7.5浆砌条石</t>
  </si>
  <si>
    <t>二</t>
  </si>
  <si>
    <t>金属结构设备及安装
工程</t>
  </si>
  <si>
    <t>水池一</t>
  </si>
  <si>
    <t>通风帽(DN100)</t>
  </si>
  <si>
    <t>只</t>
  </si>
  <si>
    <t>90°弯头（1.0MpaPE100 DN100）</t>
  </si>
  <si>
    <t>通风管（1.0MpaPE100 φ110）</t>
  </si>
  <si>
    <t>m</t>
  </si>
  <si>
    <t>定制不锈钢加锁井盖（1200mm×1400mm）</t>
  </si>
  <si>
    <t>套</t>
  </si>
  <si>
    <t>浮球阀 DN100</t>
  </si>
  <si>
    <t>Z45T-10 DN65暗杆闸阀</t>
  </si>
  <si>
    <t>Z45T-10 DN100暗杆闸阀</t>
  </si>
  <si>
    <t>钢爬梯（表面做无害防腐处理）</t>
  </si>
  <si>
    <t>副</t>
  </si>
  <si>
    <t>穿墙套管1.6MpaPE100 φ75</t>
  </si>
  <si>
    <t>穿墙套管1.0MpaPE100 φ110</t>
  </si>
  <si>
    <t>1.6MpaPE100 φ75溢流管</t>
  </si>
  <si>
    <t>12</t>
  </si>
  <si>
    <t>90°弯头（1.6MpaPE100 DN65）</t>
  </si>
  <si>
    <t>13</t>
  </si>
  <si>
    <t>1.6MpaPE100 φ75进水管</t>
  </si>
  <si>
    <t>14</t>
  </si>
  <si>
    <t>15</t>
  </si>
  <si>
    <t>1.6MpaPE100 φ75出水管</t>
  </si>
  <si>
    <t>16</t>
  </si>
  <si>
    <t>1.6MpaPE100 φ110放空管</t>
  </si>
  <si>
    <t>水池二</t>
  </si>
  <si>
    <t>拦污栅</t>
  </si>
  <si>
    <t>1.6MpaФ75放水管</t>
  </si>
  <si>
    <t>三</t>
  </si>
  <si>
    <t xml:space="preserve"> 施工临时工程</t>
  </si>
  <si>
    <t>其他临时工程=（建筑工程费+安装工程费）*3%</t>
  </si>
  <si>
    <t>项</t>
  </si>
  <si>
    <t>四</t>
  </si>
  <si>
    <t xml:space="preserve"> 独立费用</t>
  </si>
  <si>
    <t>安全生产费=（建筑工程费+安装工程费+施工临时工程费）*2%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</si>
</sst>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6"/>
      <name val="方正小标宋_GBK"/>
      <charset val="134"/>
    </font>
    <font>
      <sz val="12"/>
      <name val="方正仿宋_GBK"/>
      <charset val="134"/>
    </font>
    <font>
      <b/>
      <sz val="12"/>
      <name val="方正仿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0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2" borderId="11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" fillId="0" borderId="0"/>
  </cellStyleXfs>
  <cellXfs count="30">
    <xf numFmtId="0" fontId="0" fillId="0" borderId="0" xfId="0">
      <alignment vertical="center"/>
    </xf>
    <xf numFmtId="0" fontId="1" fillId="0" borderId="0" xfId="49" applyFont="1" applyFill="1"/>
    <xf numFmtId="0" fontId="2" fillId="0" borderId="0" xfId="49" applyFont="1" applyFill="1"/>
    <xf numFmtId="0" fontId="3" fillId="0" borderId="0" xfId="49" applyFont="1" applyFill="1"/>
    <xf numFmtId="49" fontId="1" fillId="0" borderId="0" xfId="49" applyNumberFormat="1" applyFont="1" applyFill="1"/>
    <xf numFmtId="0" fontId="1" fillId="0" borderId="0" xfId="49" applyFont="1" applyFill="1" applyAlignment="1">
      <alignment horizontal="center"/>
    </xf>
    <xf numFmtId="49" fontId="4" fillId="0" borderId="0" xfId="49" applyNumberFormat="1" applyFont="1" applyFill="1" applyAlignment="1">
      <alignment horizontal="center" vertical="center" wrapText="1"/>
    </xf>
    <xf numFmtId="0" fontId="4" fillId="0" borderId="0" xfId="49" applyFont="1" applyFill="1" applyAlignment="1">
      <alignment horizontal="center" vertical="center" wrapText="1"/>
    </xf>
    <xf numFmtId="49" fontId="5" fillId="0" borderId="0" xfId="49" applyNumberFormat="1" applyFont="1" applyFill="1" applyAlignment="1">
      <alignment vertical="center" wrapText="1"/>
    </xf>
    <xf numFmtId="0" fontId="5" fillId="0" borderId="0" xfId="49" applyFont="1" applyFill="1" applyAlignment="1">
      <alignment vertical="center" wrapText="1"/>
    </xf>
    <xf numFmtId="0" fontId="5" fillId="0" borderId="0" xfId="49" applyFont="1" applyFill="1" applyAlignment="1">
      <alignment horizontal="center" vertical="center" wrapText="1"/>
    </xf>
    <xf numFmtId="0" fontId="5" fillId="0" borderId="0" xfId="49" applyFont="1" applyFill="1" applyAlignment="1">
      <alignment horizontal="right" vertical="center" wrapText="1"/>
    </xf>
    <xf numFmtId="49" fontId="5" fillId="0" borderId="1" xfId="49" applyNumberFormat="1" applyFont="1" applyFill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 wrapText="1"/>
    </xf>
    <xf numFmtId="176" fontId="5" fillId="0" borderId="2" xfId="49" applyNumberFormat="1" applyFont="1" applyFill="1" applyBorder="1" applyAlignment="1">
      <alignment horizontal="center" vertical="center" wrapText="1"/>
    </xf>
    <xf numFmtId="49" fontId="6" fillId="0" borderId="3" xfId="49" applyNumberFormat="1" applyFont="1" applyFill="1" applyBorder="1" applyAlignment="1">
      <alignment horizontal="center" vertical="center" wrapText="1"/>
    </xf>
    <xf numFmtId="49" fontId="6" fillId="0" borderId="4" xfId="49" applyNumberFormat="1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vertical="center" wrapText="1"/>
    </xf>
    <xf numFmtId="0" fontId="6" fillId="0" borderId="2" xfId="49" applyFont="1" applyFill="1" applyBorder="1" applyAlignment="1">
      <alignment horizontal="center" vertical="center" wrapText="1"/>
    </xf>
    <xf numFmtId="176" fontId="6" fillId="0" borderId="2" xfId="49" applyNumberFormat="1" applyFont="1" applyFill="1" applyBorder="1" applyAlignment="1">
      <alignment horizontal="center" vertical="center" wrapText="1"/>
    </xf>
    <xf numFmtId="49" fontId="6" fillId="0" borderId="5" xfId="49" applyNumberFormat="1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left" vertical="center" wrapText="1"/>
    </xf>
    <xf numFmtId="49" fontId="6" fillId="0" borderId="2" xfId="49" applyNumberFormat="1" applyFont="1" applyFill="1" applyBorder="1" applyAlignment="1">
      <alignment horizontal="center" vertical="center" wrapText="1"/>
    </xf>
    <xf numFmtId="0" fontId="6" fillId="0" borderId="2" xfId="49" applyNumberFormat="1" applyFont="1" applyFill="1" applyBorder="1" applyAlignment="1">
      <alignment horizontal="center" vertical="center" wrapText="1"/>
    </xf>
    <xf numFmtId="176" fontId="6" fillId="0" borderId="3" xfId="49" applyNumberFormat="1" applyFont="1" applyFill="1" applyBorder="1" applyAlignment="1">
      <alignment horizontal="center" vertical="center" wrapText="1"/>
    </xf>
    <xf numFmtId="49" fontId="5" fillId="0" borderId="2" xfId="49" applyNumberFormat="1" applyFont="1" applyFill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left" vertical="center" wrapText="1"/>
    </xf>
    <xf numFmtId="0" fontId="5" fillId="0" borderId="2" xfId="49" applyNumberFormat="1" applyFont="1" applyFill="1" applyBorder="1" applyAlignment="1">
      <alignment horizontal="center" vertical="center" wrapText="1"/>
    </xf>
    <xf numFmtId="176" fontId="5" fillId="0" borderId="3" xfId="49" applyNumberFormat="1" applyFont="1" applyFill="1" applyBorder="1" applyAlignment="1">
      <alignment horizontal="center" vertical="center" wrapText="1"/>
    </xf>
    <xf numFmtId="9" fontId="5" fillId="0" borderId="2" xfId="49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0"/>
  <sheetViews>
    <sheetView tabSelected="1" workbookViewId="0">
      <selection activeCell="A1" sqref="A1:F1"/>
    </sheetView>
  </sheetViews>
  <sheetFormatPr defaultColWidth="8" defaultRowHeight="11.25" outlineLevelCol="5"/>
  <cols>
    <col min="1" max="1" width="7.25" style="4" customWidth="1"/>
    <col min="2" max="2" width="34.875" style="1" customWidth="1"/>
    <col min="3" max="3" width="6" style="1" customWidth="1"/>
    <col min="4" max="4" width="9.25" style="5" customWidth="1"/>
    <col min="5" max="5" width="11" style="5" customWidth="1"/>
    <col min="6" max="6" width="13.125" style="5" customWidth="1"/>
    <col min="7" max="16384" width="8" style="1"/>
  </cols>
  <sheetData>
    <row r="1" s="1" customFormat="1" ht="42" customHeight="1" spans="1:6">
      <c r="A1" s="6" t="s">
        <v>0</v>
      </c>
      <c r="B1" s="7"/>
      <c r="C1" s="7"/>
      <c r="D1" s="7"/>
      <c r="E1" s="7"/>
      <c r="F1" s="7"/>
    </row>
    <row r="2" s="2" customFormat="1" ht="20.1" customHeight="1" spans="1:6">
      <c r="A2" s="8" t="s">
        <v>1</v>
      </c>
      <c r="B2" s="9"/>
      <c r="C2" s="9"/>
      <c r="D2" s="10"/>
      <c r="E2" s="11" t="s">
        <v>2</v>
      </c>
      <c r="F2" s="11"/>
    </row>
    <row r="3" s="2" customFormat="1" ht="31" customHeight="1" spans="1:6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4" t="s">
        <v>8</v>
      </c>
    </row>
    <row r="4" s="3" customFormat="1" ht="24.95" customHeight="1" spans="1:6">
      <c r="A4" s="15"/>
      <c r="B4" s="16" t="s">
        <v>9</v>
      </c>
      <c r="C4" s="17"/>
      <c r="D4" s="18"/>
      <c r="E4" s="18"/>
      <c r="F4" s="19">
        <f>F5+F25+F47+F49</f>
        <v>169828.15</v>
      </c>
    </row>
    <row r="5" s="3" customFormat="1" ht="24.95" customHeight="1" spans="1:6">
      <c r="A5" s="20" t="s">
        <v>10</v>
      </c>
      <c r="B5" s="21" t="s">
        <v>11</v>
      </c>
      <c r="C5" s="18"/>
      <c r="D5" s="18"/>
      <c r="E5" s="18"/>
      <c r="F5" s="19">
        <f>F6+F18</f>
        <v>149076.83</v>
      </c>
    </row>
    <row r="6" s="3" customFormat="1" ht="24.95" customHeight="1" spans="1:6">
      <c r="A6" s="22" t="s">
        <v>12</v>
      </c>
      <c r="B6" s="21" t="s">
        <v>13</v>
      </c>
      <c r="C6" s="18"/>
      <c r="D6" s="23"/>
      <c r="E6" s="23"/>
      <c r="F6" s="24">
        <f>SUM(F7:F17)</f>
        <v>106549.95</v>
      </c>
    </row>
    <row r="7" s="2" customFormat="1" ht="24.95" customHeight="1" spans="1:6">
      <c r="A7" s="25" t="s">
        <v>14</v>
      </c>
      <c r="B7" s="26" t="s">
        <v>15</v>
      </c>
      <c r="C7" s="13" t="s">
        <v>16</v>
      </c>
      <c r="D7" s="27">
        <v>49.92</v>
      </c>
      <c r="E7" s="27">
        <v>15.41</v>
      </c>
      <c r="F7" s="28">
        <f t="shared" ref="F7:F17" si="0">ROUND(D7*E7,2)</f>
        <v>769.27</v>
      </c>
    </row>
    <row r="8" s="2" customFormat="1" ht="24.95" customHeight="1" spans="1:6">
      <c r="A8" s="25" t="s">
        <v>17</v>
      </c>
      <c r="B8" s="26" t="s">
        <v>18</v>
      </c>
      <c r="C8" s="13" t="s">
        <v>16</v>
      </c>
      <c r="D8" s="27">
        <v>40.12</v>
      </c>
      <c r="E8" s="27">
        <v>189.37</v>
      </c>
      <c r="F8" s="28">
        <f t="shared" si="0"/>
        <v>7597.52</v>
      </c>
    </row>
    <row r="9" s="2" customFormat="1" ht="24.95" customHeight="1" spans="1:6">
      <c r="A9" s="25" t="s">
        <v>19</v>
      </c>
      <c r="B9" s="26" t="s">
        <v>20</v>
      </c>
      <c r="C9" s="13" t="s">
        <v>16</v>
      </c>
      <c r="D9" s="27">
        <v>7.12</v>
      </c>
      <c r="E9" s="27">
        <v>504.76</v>
      </c>
      <c r="F9" s="28">
        <f t="shared" si="0"/>
        <v>3593.89</v>
      </c>
    </row>
    <row r="10" s="2" customFormat="1" ht="24.95" customHeight="1" spans="1:6">
      <c r="A10" s="25" t="s">
        <v>21</v>
      </c>
      <c r="B10" s="26" t="s">
        <v>22</v>
      </c>
      <c r="C10" s="13" t="s">
        <v>16</v>
      </c>
      <c r="D10" s="27">
        <v>7.68</v>
      </c>
      <c r="E10" s="27">
        <v>32.38</v>
      </c>
      <c r="F10" s="28">
        <f t="shared" si="0"/>
        <v>248.68</v>
      </c>
    </row>
    <row r="11" s="2" customFormat="1" ht="24.95" customHeight="1" spans="1:6">
      <c r="A11" s="25" t="s">
        <v>23</v>
      </c>
      <c r="B11" s="26" t="s">
        <v>24</v>
      </c>
      <c r="C11" s="13" t="s">
        <v>16</v>
      </c>
      <c r="D11" s="27">
        <v>20.31</v>
      </c>
      <c r="E11" s="27">
        <v>555.31</v>
      </c>
      <c r="F11" s="28">
        <f t="shared" si="0"/>
        <v>11278.35</v>
      </c>
    </row>
    <row r="12" s="2" customFormat="1" ht="24.95" customHeight="1" spans="1:6">
      <c r="A12" s="25" t="s">
        <v>25</v>
      </c>
      <c r="B12" s="26" t="s">
        <v>26</v>
      </c>
      <c r="C12" s="13" t="s">
        <v>16</v>
      </c>
      <c r="D12" s="27">
        <v>18.58</v>
      </c>
      <c r="E12" s="27">
        <v>631.24</v>
      </c>
      <c r="F12" s="28">
        <f t="shared" si="0"/>
        <v>11728.44</v>
      </c>
    </row>
    <row r="13" s="2" customFormat="1" ht="24.95" customHeight="1" spans="1:6">
      <c r="A13" s="25" t="s">
        <v>27</v>
      </c>
      <c r="B13" s="26" t="s">
        <v>28</v>
      </c>
      <c r="C13" s="13" t="s">
        <v>16</v>
      </c>
      <c r="D13" s="27">
        <v>0.63</v>
      </c>
      <c r="E13" s="27">
        <v>848.36</v>
      </c>
      <c r="F13" s="28">
        <f t="shared" si="0"/>
        <v>534.47</v>
      </c>
    </row>
    <row r="14" s="2" customFormat="1" ht="24.95" customHeight="1" spans="1:6">
      <c r="A14" s="25" t="s">
        <v>29</v>
      </c>
      <c r="B14" s="26" t="s">
        <v>30</v>
      </c>
      <c r="C14" s="13" t="s">
        <v>16</v>
      </c>
      <c r="D14" s="27">
        <v>6.93</v>
      </c>
      <c r="E14" s="27">
        <v>1176.3</v>
      </c>
      <c r="F14" s="28">
        <f t="shared" si="0"/>
        <v>8151.76</v>
      </c>
    </row>
    <row r="15" s="2" customFormat="1" ht="24.95" customHeight="1" spans="1:6">
      <c r="A15" s="25" t="s">
        <v>31</v>
      </c>
      <c r="B15" s="26" t="s">
        <v>32</v>
      </c>
      <c r="C15" s="13" t="s">
        <v>33</v>
      </c>
      <c r="D15" s="27">
        <v>8.63</v>
      </c>
      <c r="E15" s="27">
        <v>7055.55</v>
      </c>
      <c r="F15" s="28">
        <f t="shared" si="0"/>
        <v>60889.4</v>
      </c>
    </row>
    <row r="16" s="2" customFormat="1" ht="24.95" customHeight="1" spans="1:6">
      <c r="A16" s="25" t="s">
        <v>34</v>
      </c>
      <c r="B16" s="26" t="s">
        <v>35</v>
      </c>
      <c r="C16" s="13" t="s">
        <v>16</v>
      </c>
      <c r="D16" s="27">
        <v>0.12</v>
      </c>
      <c r="E16" s="27">
        <v>534.93</v>
      </c>
      <c r="F16" s="28">
        <f t="shared" si="0"/>
        <v>64.19</v>
      </c>
    </row>
    <row r="17" s="2" customFormat="1" ht="24.95" customHeight="1" spans="1:6">
      <c r="A17" s="25" t="s">
        <v>36</v>
      </c>
      <c r="B17" s="26" t="s">
        <v>37</v>
      </c>
      <c r="C17" s="13" t="s">
        <v>38</v>
      </c>
      <c r="D17" s="27">
        <v>2</v>
      </c>
      <c r="E17" s="27">
        <v>846.99</v>
      </c>
      <c r="F17" s="28">
        <f t="shared" si="0"/>
        <v>1693.98</v>
      </c>
    </row>
    <row r="18" s="3" customFormat="1" ht="24.95" customHeight="1" spans="1:6">
      <c r="A18" s="22" t="s">
        <v>39</v>
      </c>
      <c r="B18" s="21" t="s">
        <v>40</v>
      </c>
      <c r="C18" s="18"/>
      <c r="D18" s="23"/>
      <c r="E18" s="23"/>
      <c r="F18" s="24">
        <f>SUM(F19:F24)</f>
        <v>42526.88</v>
      </c>
    </row>
    <row r="19" s="2" customFormat="1" ht="24.95" customHeight="1" spans="1:6">
      <c r="A19" s="25" t="s">
        <v>14</v>
      </c>
      <c r="B19" s="26" t="s">
        <v>15</v>
      </c>
      <c r="C19" s="13" t="s">
        <v>16</v>
      </c>
      <c r="D19" s="27">
        <v>51.79</v>
      </c>
      <c r="E19" s="27">
        <v>15.41</v>
      </c>
      <c r="F19" s="28">
        <f t="shared" ref="F19:F24" si="1">ROUND(D19*E19,2)</f>
        <v>798.08</v>
      </c>
    </row>
    <row r="20" s="2" customFormat="1" ht="24.95" customHeight="1" spans="1:6">
      <c r="A20" s="25" t="s">
        <v>17</v>
      </c>
      <c r="B20" s="26" t="s">
        <v>41</v>
      </c>
      <c r="C20" s="13" t="s">
        <v>16</v>
      </c>
      <c r="D20" s="27">
        <v>22.19</v>
      </c>
      <c r="E20" s="27">
        <v>70.4</v>
      </c>
      <c r="F20" s="28">
        <f t="shared" si="1"/>
        <v>1562.18</v>
      </c>
    </row>
    <row r="21" s="2" customFormat="1" ht="24.95" customHeight="1" spans="1:6">
      <c r="A21" s="25" t="s">
        <v>19</v>
      </c>
      <c r="B21" s="26" t="s">
        <v>22</v>
      </c>
      <c r="C21" s="13" t="s">
        <v>16</v>
      </c>
      <c r="D21" s="27">
        <v>26.36</v>
      </c>
      <c r="E21" s="27">
        <v>32.38</v>
      </c>
      <c r="F21" s="28">
        <f t="shared" si="1"/>
        <v>853.54</v>
      </c>
    </row>
    <row r="22" s="2" customFormat="1" ht="24.95" customHeight="1" spans="1:6">
      <c r="A22" s="25" t="s">
        <v>21</v>
      </c>
      <c r="B22" s="26" t="s">
        <v>20</v>
      </c>
      <c r="C22" s="13" t="s">
        <v>16</v>
      </c>
      <c r="D22" s="27">
        <v>7.27</v>
      </c>
      <c r="E22" s="27">
        <v>504.76</v>
      </c>
      <c r="F22" s="28">
        <f t="shared" si="1"/>
        <v>3669.61</v>
      </c>
    </row>
    <row r="23" s="2" customFormat="1" ht="24.95" customHeight="1" spans="1:6">
      <c r="A23" s="25" t="s">
        <v>23</v>
      </c>
      <c r="B23" s="26" t="s">
        <v>42</v>
      </c>
      <c r="C23" s="13" t="s">
        <v>16</v>
      </c>
      <c r="D23" s="27">
        <v>75.43</v>
      </c>
      <c r="E23" s="27">
        <v>461.31</v>
      </c>
      <c r="F23" s="28">
        <f t="shared" si="1"/>
        <v>34796.61</v>
      </c>
    </row>
    <row r="24" s="2" customFormat="1" ht="32.1" customHeight="1" spans="1:6">
      <c r="A24" s="25" t="s">
        <v>25</v>
      </c>
      <c r="B24" s="26" t="s">
        <v>37</v>
      </c>
      <c r="C24" s="13" t="s">
        <v>38</v>
      </c>
      <c r="D24" s="13">
        <v>1</v>
      </c>
      <c r="E24" s="27">
        <v>846.86</v>
      </c>
      <c r="F24" s="28">
        <f t="shared" si="1"/>
        <v>846.86</v>
      </c>
    </row>
    <row r="25" s="3" customFormat="1" ht="32.1" customHeight="1" spans="1:6">
      <c r="A25" s="22" t="s">
        <v>43</v>
      </c>
      <c r="B25" s="21" t="s">
        <v>44</v>
      </c>
      <c r="C25" s="18"/>
      <c r="D25" s="18"/>
      <c r="E25" s="18"/>
      <c r="F25" s="23">
        <f>F26+F43</f>
        <v>13197.27</v>
      </c>
    </row>
    <row r="26" s="3" customFormat="1" ht="32.1" customHeight="1" spans="1:6">
      <c r="A26" s="22" t="s">
        <v>12</v>
      </c>
      <c r="B26" s="21" t="s">
        <v>45</v>
      </c>
      <c r="C26" s="18"/>
      <c r="D26" s="18"/>
      <c r="E26" s="18"/>
      <c r="F26" s="23">
        <f>SUM(F27:F42)</f>
        <v>10859.22</v>
      </c>
    </row>
    <row r="27" s="2" customFormat="1" ht="32.1" customHeight="1" spans="1:6">
      <c r="A27" s="25" t="s">
        <v>14</v>
      </c>
      <c r="B27" s="26" t="s">
        <v>46</v>
      </c>
      <c r="C27" s="13" t="s">
        <v>47</v>
      </c>
      <c r="D27" s="27">
        <v>6</v>
      </c>
      <c r="E27" s="27">
        <v>51.87</v>
      </c>
      <c r="F27" s="28">
        <f t="shared" ref="F27:F42" si="2">ROUND(D27*E27,2)</f>
        <v>311.22</v>
      </c>
    </row>
    <row r="28" s="2" customFormat="1" ht="32.1" customHeight="1" spans="1:6">
      <c r="A28" s="25" t="s">
        <v>17</v>
      </c>
      <c r="B28" s="26" t="s">
        <v>48</v>
      </c>
      <c r="C28" s="13" t="s">
        <v>47</v>
      </c>
      <c r="D28" s="27">
        <v>6</v>
      </c>
      <c r="E28" s="27">
        <v>31.49</v>
      </c>
      <c r="F28" s="28">
        <f t="shared" si="2"/>
        <v>188.94</v>
      </c>
    </row>
    <row r="29" s="2" customFormat="1" ht="32.1" customHeight="1" spans="1:6">
      <c r="A29" s="25" t="s">
        <v>19</v>
      </c>
      <c r="B29" s="26" t="s">
        <v>49</v>
      </c>
      <c r="C29" s="13" t="s">
        <v>50</v>
      </c>
      <c r="D29" s="27">
        <v>9</v>
      </c>
      <c r="E29" s="27">
        <v>22.23</v>
      </c>
      <c r="F29" s="28">
        <f t="shared" si="2"/>
        <v>200.07</v>
      </c>
    </row>
    <row r="30" s="2" customFormat="1" ht="32.1" customHeight="1" spans="1:6">
      <c r="A30" s="25" t="s">
        <v>21</v>
      </c>
      <c r="B30" s="26" t="s">
        <v>51</v>
      </c>
      <c r="C30" s="13" t="s">
        <v>52</v>
      </c>
      <c r="D30" s="27">
        <v>1</v>
      </c>
      <c r="E30" s="27">
        <v>987.38</v>
      </c>
      <c r="F30" s="28">
        <f t="shared" si="2"/>
        <v>987.38</v>
      </c>
    </row>
    <row r="31" s="2" customFormat="1" ht="32.1" customHeight="1" spans="1:6">
      <c r="A31" s="25" t="s">
        <v>23</v>
      </c>
      <c r="B31" s="26" t="s">
        <v>53</v>
      </c>
      <c r="C31" s="13" t="s">
        <v>52</v>
      </c>
      <c r="D31" s="13">
        <v>1</v>
      </c>
      <c r="E31" s="27">
        <v>433.49</v>
      </c>
      <c r="F31" s="28">
        <f t="shared" si="2"/>
        <v>433.49</v>
      </c>
    </row>
    <row r="32" s="2" customFormat="1" ht="32.1" customHeight="1" spans="1:6">
      <c r="A32" s="25" t="s">
        <v>25</v>
      </c>
      <c r="B32" s="26" t="s">
        <v>54</v>
      </c>
      <c r="C32" s="13" t="s">
        <v>47</v>
      </c>
      <c r="D32" s="27">
        <v>1</v>
      </c>
      <c r="E32" s="27">
        <v>448.31</v>
      </c>
      <c r="F32" s="28">
        <f t="shared" si="2"/>
        <v>448.31</v>
      </c>
    </row>
    <row r="33" s="2" customFormat="1" ht="32.1" customHeight="1" spans="1:6">
      <c r="A33" s="25" t="s">
        <v>27</v>
      </c>
      <c r="B33" s="26" t="s">
        <v>55</v>
      </c>
      <c r="C33" s="13" t="s">
        <v>47</v>
      </c>
      <c r="D33" s="27">
        <v>1</v>
      </c>
      <c r="E33" s="27">
        <v>578.91</v>
      </c>
      <c r="F33" s="28">
        <f t="shared" si="2"/>
        <v>578.91</v>
      </c>
    </row>
    <row r="34" s="2" customFormat="1" ht="32.1" customHeight="1" spans="1:6">
      <c r="A34" s="25" t="s">
        <v>29</v>
      </c>
      <c r="B34" s="26" t="s">
        <v>56</v>
      </c>
      <c r="C34" s="13" t="s">
        <v>57</v>
      </c>
      <c r="D34" s="13">
        <v>1</v>
      </c>
      <c r="E34" s="27">
        <v>602.06</v>
      </c>
      <c r="F34" s="28">
        <f t="shared" si="2"/>
        <v>602.06</v>
      </c>
    </row>
    <row r="35" s="2" customFormat="1" ht="32.1" customHeight="1" spans="1:6">
      <c r="A35" s="25" t="s">
        <v>31</v>
      </c>
      <c r="B35" s="26" t="s">
        <v>58</v>
      </c>
      <c r="C35" s="13" t="s">
        <v>47</v>
      </c>
      <c r="D35" s="27">
        <v>3</v>
      </c>
      <c r="E35" s="27">
        <v>40.76</v>
      </c>
      <c r="F35" s="28">
        <f t="shared" si="2"/>
        <v>122.28</v>
      </c>
    </row>
    <row r="36" s="2" customFormat="1" ht="32.1" customHeight="1" spans="1:6">
      <c r="A36" s="25" t="s">
        <v>34</v>
      </c>
      <c r="B36" s="26" t="s">
        <v>59</v>
      </c>
      <c r="C36" s="13" t="s">
        <v>47</v>
      </c>
      <c r="D36" s="13">
        <v>1</v>
      </c>
      <c r="E36" s="27">
        <v>79.66</v>
      </c>
      <c r="F36" s="28">
        <f t="shared" si="2"/>
        <v>79.66</v>
      </c>
    </row>
    <row r="37" s="2" customFormat="1" ht="32.1" customHeight="1" spans="1:6">
      <c r="A37" s="25" t="s">
        <v>36</v>
      </c>
      <c r="B37" s="26" t="s">
        <v>60</v>
      </c>
      <c r="C37" s="13" t="s">
        <v>50</v>
      </c>
      <c r="D37" s="27">
        <v>4</v>
      </c>
      <c r="E37" s="27">
        <v>30.57</v>
      </c>
      <c r="F37" s="28">
        <f t="shared" si="2"/>
        <v>122.28</v>
      </c>
    </row>
    <row r="38" s="2" customFormat="1" ht="32.1" customHeight="1" spans="1:6">
      <c r="A38" s="25" t="s">
        <v>61</v>
      </c>
      <c r="B38" s="26" t="s">
        <v>62</v>
      </c>
      <c r="C38" s="13" t="s">
        <v>47</v>
      </c>
      <c r="D38" s="29">
        <v>2</v>
      </c>
      <c r="E38" s="27">
        <v>12.97</v>
      </c>
      <c r="F38" s="28">
        <f t="shared" si="2"/>
        <v>25.94</v>
      </c>
    </row>
    <row r="39" s="2" customFormat="1" ht="32.1" customHeight="1" spans="1:6">
      <c r="A39" s="25" t="s">
        <v>63</v>
      </c>
      <c r="B39" s="26" t="s">
        <v>64</v>
      </c>
      <c r="C39" s="13" t="s">
        <v>50</v>
      </c>
      <c r="D39" s="13">
        <v>150</v>
      </c>
      <c r="E39" s="27">
        <v>30.57</v>
      </c>
      <c r="F39" s="28">
        <f t="shared" si="2"/>
        <v>4585.5</v>
      </c>
    </row>
    <row r="40" s="2" customFormat="1" ht="32.1" customHeight="1" spans="1:6">
      <c r="A40" s="25" t="s">
        <v>65</v>
      </c>
      <c r="B40" s="26" t="s">
        <v>62</v>
      </c>
      <c r="C40" s="13" t="s">
        <v>47</v>
      </c>
      <c r="D40" s="13">
        <v>4</v>
      </c>
      <c r="E40" s="27">
        <v>12.97</v>
      </c>
      <c r="F40" s="28">
        <f t="shared" si="2"/>
        <v>51.88</v>
      </c>
    </row>
    <row r="41" s="2" customFormat="1" ht="32.1" customHeight="1" spans="1:6">
      <c r="A41" s="25" t="s">
        <v>66</v>
      </c>
      <c r="B41" s="26" t="s">
        <v>67</v>
      </c>
      <c r="C41" s="13" t="s">
        <v>50</v>
      </c>
      <c r="D41" s="13">
        <v>30</v>
      </c>
      <c r="E41" s="27">
        <v>30.57</v>
      </c>
      <c r="F41" s="28">
        <f t="shared" si="2"/>
        <v>917.1</v>
      </c>
    </row>
    <row r="42" s="2" customFormat="1" ht="32.1" customHeight="1" spans="1:6">
      <c r="A42" s="25" t="s">
        <v>68</v>
      </c>
      <c r="B42" s="26" t="s">
        <v>69</v>
      </c>
      <c r="C42" s="13" t="s">
        <v>50</v>
      </c>
      <c r="D42" s="13">
        <v>20</v>
      </c>
      <c r="E42" s="27">
        <v>60.21</v>
      </c>
      <c r="F42" s="28">
        <f t="shared" si="2"/>
        <v>1204.2</v>
      </c>
    </row>
    <row r="43" s="3" customFormat="1" ht="32.1" customHeight="1" spans="1:6">
      <c r="A43" s="22" t="s">
        <v>39</v>
      </c>
      <c r="B43" s="21" t="s">
        <v>70</v>
      </c>
      <c r="C43" s="18"/>
      <c r="D43" s="18"/>
      <c r="E43" s="18"/>
      <c r="F43" s="19">
        <f>SUM(F44:F46)</f>
        <v>2338.05</v>
      </c>
    </row>
    <row r="44" s="2" customFormat="1" ht="32.1" customHeight="1" spans="1:6">
      <c r="A44" s="25" t="s">
        <v>14</v>
      </c>
      <c r="B44" s="26" t="s">
        <v>71</v>
      </c>
      <c r="C44" s="13" t="s">
        <v>38</v>
      </c>
      <c r="D44" s="13">
        <v>1</v>
      </c>
      <c r="E44" s="27">
        <v>361.24</v>
      </c>
      <c r="F44" s="28">
        <f t="shared" ref="F44:F46" si="3">ROUND(D44*E44,2)</f>
        <v>361.24</v>
      </c>
    </row>
    <row r="45" s="2" customFormat="1" ht="32.1" customHeight="1" spans="1:6">
      <c r="A45" s="25" t="s">
        <v>17</v>
      </c>
      <c r="B45" s="26" t="s">
        <v>72</v>
      </c>
      <c r="C45" s="13" t="s">
        <v>50</v>
      </c>
      <c r="D45" s="13">
        <v>50</v>
      </c>
      <c r="E45" s="27">
        <v>30.57</v>
      </c>
      <c r="F45" s="28">
        <f t="shared" si="3"/>
        <v>1528.5</v>
      </c>
    </row>
    <row r="46" s="2" customFormat="1" ht="32.1" customHeight="1" spans="1:6">
      <c r="A46" s="25" t="s">
        <v>19</v>
      </c>
      <c r="B46" s="26" t="s">
        <v>54</v>
      </c>
      <c r="C46" s="13" t="s">
        <v>47</v>
      </c>
      <c r="D46" s="13">
        <v>1</v>
      </c>
      <c r="E46" s="27">
        <v>448.31</v>
      </c>
      <c r="F46" s="28">
        <f t="shared" si="3"/>
        <v>448.31</v>
      </c>
    </row>
    <row r="47" s="3" customFormat="1" ht="32.1" customHeight="1" spans="1:6">
      <c r="A47" s="22" t="s">
        <v>73</v>
      </c>
      <c r="B47" s="21" t="s">
        <v>74</v>
      </c>
      <c r="C47" s="18"/>
      <c r="D47" s="18"/>
      <c r="E47" s="18"/>
      <c r="F47" s="19">
        <f>SUM(F48)</f>
        <v>4480.01</v>
      </c>
    </row>
    <row r="48" s="2" customFormat="1" ht="32.1" customHeight="1" spans="1:6">
      <c r="A48" s="25">
        <v>1</v>
      </c>
      <c r="B48" s="26" t="s">
        <v>75</v>
      </c>
      <c r="C48" s="13" t="s">
        <v>76</v>
      </c>
      <c r="D48" s="13">
        <v>1</v>
      </c>
      <c r="E48" s="14">
        <v>4480.01</v>
      </c>
      <c r="F48" s="14">
        <f>D48*E48</f>
        <v>4480.01</v>
      </c>
    </row>
    <row r="49" s="3" customFormat="1" ht="32.1" customHeight="1" spans="1:6">
      <c r="A49" s="22" t="s">
        <v>77</v>
      </c>
      <c r="B49" s="21" t="s">
        <v>78</v>
      </c>
      <c r="C49" s="18"/>
      <c r="D49" s="18"/>
      <c r="E49" s="18"/>
      <c r="F49" s="19">
        <f>SUM(F50)</f>
        <v>3074.04</v>
      </c>
    </row>
    <row r="50" s="2" customFormat="1" ht="32.1" customHeight="1" spans="1:6">
      <c r="A50" s="25">
        <v>1</v>
      </c>
      <c r="B50" s="26" t="s">
        <v>79</v>
      </c>
      <c r="C50" s="13" t="s">
        <v>76</v>
      </c>
      <c r="D50" s="13">
        <v>1</v>
      </c>
      <c r="E50" s="14">
        <v>3074.04</v>
      </c>
      <c r="F50" s="14">
        <f>D50*E50</f>
        <v>3074.04</v>
      </c>
    </row>
  </sheetData>
  <mergeCells count="4">
    <mergeCell ref="A1:F1"/>
    <mergeCell ref="A2:B2"/>
    <mergeCell ref="C2:D2"/>
    <mergeCell ref="E2:F2"/>
  </mergeCells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工程量清单单价审核表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2022-02-22T01:49:00Z</dcterms:created>
  <dcterms:modified xsi:type="dcterms:W3CDTF">2022-09-15T03:07:37Z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1E308D91A3B94AF28B196182AFE13C1F</vt:lpwstr>
  </property>
  <property fmtid="{D5CDD505-2E9C-101B-9397-08002B2CF9AE}" pid="3" name="KSOProductBuildVer">
    <vt:lpwstr>2052-11.1.0.12358</vt:lpwstr>
  </property>
</Properties>
</file>