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90" tabRatio="1000" activeTab="0"/>
  </bookViews>
  <sheets>
    <sheet name="重庆联腾建材有限公司矿山地质环" sheetId="1" r:id="rId1"/>
  </sheets>
  <definedNames>
    <definedName name="_xlnm.Print_Area" localSheetId="0">'重庆联腾建材有限公司矿山地质环'!$A$1:$G$41</definedName>
    <definedName name="_xlnm.Print_Titles" localSheetId="0">'重庆联腾建材有限公司矿山地质环'!$1:$3</definedName>
  </definedNames>
  <calcPr fullCalcOnLoad="1" fullPrecision="0"/>
</workbook>
</file>

<file path=xl/sharedStrings.xml><?xml version="1.0" encoding="utf-8"?>
<sst xmlns="http://schemas.openxmlformats.org/spreadsheetml/2006/main" count="123" uniqueCount="78">
  <si>
    <t>重庆联腾建材有限公司矿山地质环境治理恢复与土地复垦项目全费用单价审核表</t>
  </si>
  <si>
    <t>制表单位：区财政局</t>
  </si>
  <si>
    <t>金额单位：元</t>
  </si>
  <si>
    <t>序号</t>
  </si>
  <si>
    <t>项目名称</t>
  </si>
  <si>
    <t>项目特征及工作内容</t>
  </si>
  <si>
    <t>单位</t>
  </si>
  <si>
    <t>工程量</t>
  </si>
  <si>
    <t>全费用单价</t>
  </si>
  <si>
    <t>合价</t>
  </si>
  <si>
    <t xml:space="preserve"> 一</t>
  </si>
  <si>
    <t>重庆联腾建材有限公司关闭矿山地质环境治理恢复与土地复垦项目</t>
  </si>
  <si>
    <t>（一）</t>
  </si>
  <si>
    <t>拆除工程</t>
  </si>
  <si>
    <t>房屋拆除</t>
  </si>
  <si>
    <t>（1）</t>
  </si>
  <si>
    <t>房屋整体人工拆除 混合结构</t>
  </si>
  <si>
    <t>[项目特征]
1.结构类型:砖木.砖石.砖混结构
2.拆除方式:人工拆除 
3.场内运距:投标人根据现场情况自行考虑
[工作内容] 
1.房屋拆除，旧料清理.集中.分类堆码.废渣处理.土墙捣碎；</t>
  </si>
  <si>
    <t>m2</t>
  </si>
  <si>
    <t>（2）</t>
  </si>
  <si>
    <t>房屋整体机械拆除 砖木.砖石.砖混结构</t>
  </si>
  <si>
    <t xml:space="preserve">[项目特征]
1.结构类型:砖木.砖石.砖混结构
2.拆除方式:机械拆除 
3.场内运距:投标人根据现场情况自行考虑
[工作内容] 
1.房屋.地坪及基础拆除，旧料清理.集中.分类堆码.废渣处理，含装车.抛入坑凼，土墙捣碎
2.场内运输  </t>
  </si>
  <si>
    <t>院坝拆除</t>
  </si>
  <si>
    <t>拆除混凝土院坝 人工</t>
  </si>
  <si>
    <t xml:space="preserve">[项目特征]
1.地面材料种类:混凝土院坝
2.拆除方式:人工拆除
3.场内运距:投标人根据现场情况自行考虑              
[工作内容]
1.凿除面层.垫层，旧料清理.集中.分类堆码.废渣处理
2.场内运输  </t>
  </si>
  <si>
    <t>房屋院坝机械拆除 混凝土院坝拆除</t>
  </si>
  <si>
    <t xml:space="preserve">[项目特征]
1.地面材料种类:混凝土院坝
2.拆除方式:机械拆除
3.场内运距:投标人根据现场情况自行考虑              
[工作内容]
1.拆除面层.垫层，旧料清理.集中.分类堆码.废渣处理，含装车.抛入坑凼
2.场内运输  </t>
  </si>
  <si>
    <t>围墙拆除</t>
  </si>
  <si>
    <t xml:space="preserve">[项目特征]
1.结构类型:砖墙结构
2.拆除方式:人工拆除
3.场内运距:投标人根据现场情况自行考虑
[工作内容] 
1.房屋拆除，旧料清理.集中.分类堆码.废渣处理.土墙捣碎
2.场内运输  </t>
  </si>
  <si>
    <t>m3</t>
  </si>
  <si>
    <t>建渣清运</t>
  </si>
  <si>
    <t>建渣清运（外运8.5km）</t>
  </si>
  <si>
    <t>[项目特征]
1.运输方式：1M3挖掘机装自卸汽车
2.运距：8.5(km)
[工作内容] 
1.装.运.卸.空回；</t>
  </si>
  <si>
    <t>（二）</t>
  </si>
  <si>
    <t>土壤重构工程</t>
  </si>
  <si>
    <t>平整工程</t>
  </si>
  <si>
    <t>人工清理场地</t>
  </si>
  <si>
    <t>[项目特征]
1.部位:地面
2.清理方式:人工
[工作内容] 
1.清除采石场，坝基及施工场地等处表层草皮表土，并运20m距离；</t>
  </si>
  <si>
    <t>机械清理场地</t>
  </si>
  <si>
    <t>[项目特征]
1.部位:地面
2.清理方式:机械
[工作内容] 
1.清除表土：推土机推挖表土，推出路基外；</t>
  </si>
  <si>
    <t>（3）</t>
  </si>
  <si>
    <t>人工平整</t>
  </si>
  <si>
    <t>[项目特征]
1.土壤类别: 一.二类土
[工程内容]              
1.人工挖.填.平整；</t>
  </si>
  <si>
    <t>（4）</t>
  </si>
  <si>
    <t>机械平整</t>
  </si>
  <si>
    <t>[项目特征]
1.土壤类别:一.二类土
[工程内容]              
1.推平土料；</t>
  </si>
  <si>
    <t>覆土</t>
  </si>
  <si>
    <t>购置客土</t>
  </si>
  <si>
    <t>[项目特征]
1.土壤类别:三类土                                                             [工作内容] 
1.包括5m内取土.倒土、平土、洒水、夯实（干密度1.6以下）、人工与机械摊平比例为5:5；</t>
  </si>
  <si>
    <t>外运客土（8.5km）</t>
  </si>
  <si>
    <t>[项目特征]
1.运输方式：1M3挖掘机装自卸汽车
2.运距：8～9(KM)         
[工作内容]
1.挖装.运输.卸除.空回；</t>
  </si>
  <si>
    <t xml:space="preserve">人工地力培肥 </t>
  </si>
  <si>
    <t>[项目特征]
1.土壤类别:三类土
[工作内容]
1.人工施肥.畜力翻耕；</t>
  </si>
  <si>
    <t>hm2</t>
  </si>
  <si>
    <t>（三）</t>
  </si>
  <si>
    <t>配套工程</t>
  </si>
  <si>
    <t>新修0.5m高石坎（总长281m）</t>
  </si>
  <si>
    <t>M7.5浆砌砖</t>
  </si>
  <si>
    <t>[项目特征]
1.砖品种、规格、强度等级:标准砖
2.砂浆强度等级、配合比:M7.5水泥砂浆
3.场内运距:投标人根据现场情况自行考虑              
[工作内容]
1.拌和砂浆.砌筑.勾缝；</t>
  </si>
  <si>
    <t>新修0.4*0.4m排水沟（总长187m）</t>
  </si>
  <si>
    <t>人工挖一般土方 土类级别三类</t>
  </si>
  <si>
    <t>[项目特征]
1.土壤类别:三类土
2.开挖方式：人工
[工程内容]              
1.挖土、就近堆放；</t>
  </si>
  <si>
    <t>原土夯实</t>
  </si>
  <si>
    <t>[项目特征]
1、夯实：原土             
[工作内容]
1.碎土、平土、洒水、夯实；</t>
  </si>
  <si>
    <t>C20细石混凝土边墙与底板</t>
  </si>
  <si>
    <t>[项目特征]
1.混凝土种类:自拌
2.混凝土强度等级:C20细石混凝土
3.规格:按设计                                                     4.场内运距:投标人根据现场情况自行考虑              
[工作内容]
现浇混凝土渠道 明渠(边坡陡于1:0.5) 衬砌厚度(cm) 10~15；2m以内配运水泥、骨料，投料、加水、加外加剂、搅拌、出料、清洗；</t>
  </si>
  <si>
    <t>聚苯板伸缩缝</t>
  </si>
  <si>
    <t>[项目特征]
1.间距：每6m一道、转弯处设一道伸缩缝                                    
2.尺寸：伸缩缝缝宽为2cm                              [工作内容]
聚苯板制作、安装；</t>
  </si>
  <si>
    <t>新修0.8m生产路(总长53m）</t>
  </si>
  <si>
    <t>C20水泥混凝土面层(10cm)</t>
  </si>
  <si>
    <t>[项目特征]
1.混凝土种类:自拌
2.混凝土强度等级:C20                            
3.面层厚度：10cm                                       [工程内容]
1.模板安装、混凝土配料、拌合、运输、浇筑、振捣、养护等；</t>
  </si>
  <si>
    <t>新修沉沙凼（2口）</t>
  </si>
  <si>
    <t>人工一般石方开挖 基础石方 Ⅴ―Ⅷ</t>
  </si>
  <si>
    <t>[项目特征]
1.石方方式:Ⅴ―Ⅷ         
[工程内容]
1.打孔、爆破、撬移、解小、翻碴、清面；</t>
  </si>
  <si>
    <t>水池混凝土浇筑 池底 平地</t>
  </si>
  <si>
    <t>[项目特征]
1.混凝土种类:自拌
2.混凝土强度等级:C20                            
3.规格:按设计            
[工作内容]
2m以内配运水泥、骨料，投料、加水、加外加剂、搅拌、出料、清洗；模板安装、拆除、混凝土浇筑、养护；</t>
  </si>
  <si>
    <t>水池混凝土浇筑 池壁 矩形</t>
  </si>
  <si>
    <t>[项目特征]
1.混凝土种类:自拌
2.混凝土强度等级:C20                            
3.规格:按设计            
[工作内容]
模板安装、拆除、混凝土浇筑、养护；2m以内配运水泥、骨料，投料、加水、加外加剂、搅拌、出料、清洗；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</si>
</sst>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1"/>
      <name val="宋体"/>
      <family val="0"/>
    </font>
    <font>
      <sz val="12"/>
      <color indexed="8"/>
      <name val="方正小标宋_GBK"/>
      <family val="4"/>
    </font>
    <font>
      <sz val="12"/>
      <color indexed="62"/>
      <name val="方正小标宋_GBK"/>
      <family val="4"/>
    </font>
    <font>
      <sz val="9"/>
      <color indexed="8"/>
      <name val="方正仿宋_GBK"/>
      <family val="4"/>
    </font>
    <font>
      <b/>
      <sz val="9"/>
      <color indexed="8"/>
      <name val="方正仿宋_GBK"/>
      <family val="4"/>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9">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176" fontId="0" fillId="0" borderId="0" xfId="0" applyNumberFormat="1" applyFill="1" applyAlignment="1">
      <alignment vertical="center"/>
    </xf>
    <xf numFmtId="176" fontId="0" fillId="0" borderId="0" xfId="0" applyNumberFormat="1" applyAlignment="1">
      <alignment vertical="center"/>
    </xf>
    <xf numFmtId="0" fontId="2" fillId="0" borderId="0" xfId="0" applyNumberFormat="1" applyFont="1" applyFill="1" applyBorder="1" applyAlignment="1" applyProtection="1">
      <alignment horizontal="center" vertical="center" wrapText="1"/>
      <protection/>
    </xf>
    <xf numFmtId="176" fontId="3"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176" fontId="5" fillId="0" borderId="0" xfId="0" applyNumberFormat="1" applyFont="1" applyFill="1" applyBorder="1" applyAlignment="1" applyProtection="1">
      <alignment horizontal="center" vertical="center"/>
      <protection/>
    </xf>
    <xf numFmtId="176" fontId="4" fillId="0" borderId="0"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lignment horizontal="left" vertical="center" wrapText="1"/>
    </xf>
    <xf numFmtId="176" fontId="5"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4"/>
  <sheetViews>
    <sheetView tabSelected="1" zoomScaleSheetLayoutView="100" workbookViewId="0" topLeftCell="A24">
      <selection activeCell="J34" sqref="J34"/>
    </sheetView>
  </sheetViews>
  <sheetFormatPr defaultColWidth="9.00390625" defaultRowHeight="27" customHeight="1"/>
  <cols>
    <col min="1" max="1" width="9.00390625" style="4" customWidth="1"/>
    <col min="2" max="2" width="25.125" style="0" customWidth="1"/>
    <col min="3" max="3" width="41.375" style="0" customWidth="1"/>
    <col min="4" max="4" width="7.625" style="0" customWidth="1"/>
    <col min="5" max="5" width="8.875" style="0" customWidth="1"/>
    <col min="6" max="6" width="10.875" style="5" customWidth="1"/>
    <col min="7" max="7" width="12.875" style="6" customWidth="1"/>
  </cols>
  <sheetData>
    <row r="1" spans="1:7" s="1" customFormat="1" ht="33" customHeight="1">
      <c r="A1" s="7" t="s">
        <v>0</v>
      </c>
      <c r="B1" s="7"/>
      <c r="C1" s="7"/>
      <c r="D1" s="7"/>
      <c r="E1" s="8"/>
      <c r="F1" s="8"/>
      <c r="G1" s="8"/>
    </row>
    <row r="2" spans="1:7" ht="27" customHeight="1">
      <c r="A2" s="9" t="s">
        <v>1</v>
      </c>
      <c r="B2" s="10"/>
      <c r="C2" s="11"/>
      <c r="D2" s="10"/>
      <c r="E2" s="12"/>
      <c r="F2" s="12"/>
      <c r="G2" s="13" t="s">
        <v>2</v>
      </c>
    </row>
    <row r="3" spans="1:7" ht="27" customHeight="1">
      <c r="A3" s="14" t="s">
        <v>3</v>
      </c>
      <c r="B3" s="14" t="s">
        <v>4</v>
      </c>
      <c r="C3" s="14" t="s">
        <v>5</v>
      </c>
      <c r="D3" s="14" t="s">
        <v>6</v>
      </c>
      <c r="E3" s="15" t="s">
        <v>7</v>
      </c>
      <c r="F3" s="15" t="s">
        <v>8</v>
      </c>
      <c r="G3" s="15" t="s">
        <v>9</v>
      </c>
    </row>
    <row r="4" spans="1:7" ht="30" customHeight="1">
      <c r="A4" s="16" t="s">
        <v>10</v>
      </c>
      <c r="B4" s="17" t="s">
        <v>11</v>
      </c>
      <c r="C4" s="18"/>
      <c r="D4" s="16"/>
      <c r="E4" s="19"/>
      <c r="F4" s="19"/>
      <c r="G4" s="19">
        <f>G5+G16+G26</f>
        <v>321090.37</v>
      </c>
    </row>
    <row r="5" spans="1:7" ht="27">
      <c r="A5" s="20" t="s">
        <v>12</v>
      </c>
      <c r="B5" s="16" t="s">
        <v>13</v>
      </c>
      <c r="C5" s="18"/>
      <c r="D5" s="21"/>
      <c r="E5" s="22"/>
      <c r="F5" s="22"/>
      <c r="G5" s="22">
        <f>G6+G9+G12+G14</f>
        <v>128797.06</v>
      </c>
    </row>
    <row r="6" spans="1:7" ht="27">
      <c r="A6" s="20">
        <v>1</v>
      </c>
      <c r="B6" s="16" t="s">
        <v>14</v>
      </c>
      <c r="C6" s="18"/>
      <c r="D6" s="21"/>
      <c r="E6" s="22"/>
      <c r="F6" s="22"/>
      <c r="G6" s="22">
        <f>G7+G8</f>
        <v>30286.8</v>
      </c>
    </row>
    <row r="7" spans="1:7" s="2" customFormat="1" ht="72">
      <c r="A7" s="23" t="s">
        <v>15</v>
      </c>
      <c r="B7" s="24" t="s">
        <v>16</v>
      </c>
      <c r="C7" s="24" t="s">
        <v>17</v>
      </c>
      <c r="D7" s="25" t="s">
        <v>18</v>
      </c>
      <c r="E7" s="20">
        <v>358</v>
      </c>
      <c r="F7" s="20">
        <v>40.84</v>
      </c>
      <c r="G7" s="26">
        <f aca="true" t="shared" si="0" ref="G7:G11">F7*E7</f>
        <v>14620.72</v>
      </c>
    </row>
    <row r="8" spans="1:7" s="2" customFormat="1" ht="96">
      <c r="A8" s="23" t="s">
        <v>19</v>
      </c>
      <c r="B8" s="24" t="s">
        <v>20</v>
      </c>
      <c r="C8" s="24" t="s">
        <v>21</v>
      </c>
      <c r="D8" s="25" t="s">
        <v>18</v>
      </c>
      <c r="E8" s="20">
        <v>1432</v>
      </c>
      <c r="F8" s="20">
        <v>10.94</v>
      </c>
      <c r="G8" s="26">
        <f t="shared" si="0"/>
        <v>15666.08</v>
      </c>
    </row>
    <row r="9" spans="1:7" s="2" customFormat="1" ht="14.25">
      <c r="A9" s="20">
        <v>2</v>
      </c>
      <c r="B9" s="16" t="s">
        <v>22</v>
      </c>
      <c r="C9" s="24"/>
      <c r="D9" s="25"/>
      <c r="E9" s="20"/>
      <c r="F9" s="20"/>
      <c r="G9" s="22">
        <f>G10+G11</f>
        <v>5629.39</v>
      </c>
    </row>
    <row r="10" spans="1:7" s="2" customFormat="1" ht="84">
      <c r="A10" s="23" t="s">
        <v>15</v>
      </c>
      <c r="B10" s="24" t="s">
        <v>23</v>
      </c>
      <c r="C10" s="24" t="s">
        <v>24</v>
      </c>
      <c r="D10" s="25" t="s">
        <v>18</v>
      </c>
      <c r="E10" s="20">
        <v>398.4</v>
      </c>
      <c r="F10" s="20">
        <v>9.93</v>
      </c>
      <c r="G10" s="26">
        <f t="shared" si="0"/>
        <v>3956.11</v>
      </c>
    </row>
    <row r="11" spans="1:7" s="2" customFormat="1" ht="96">
      <c r="A11" s="23" t="s">
        <v>19</v>
      </c>
      <c r="B11" s="24" t="s">
        <v>25</v>
      </c>
      <c r="C11" s="24" t="s">
        <v>26</v>
      </c>
      <c r="D11" s="25" t="s">
        <v>18</v>
      </c>
      <c r="E11" s="20">
        <v>1593.6</v>
      </c>
      <c r="F11" s="20">
        <v>1.05</v>
      </c>
      <c r="G11" s="26">
        <f t="shared" si="0"/>
        <v>1673.28</v>
      </c>
    </row>
    <row r="12" spans="1:7" s="2" customFormat="1" ht="14.25">
      <c r="A12" s="20">
        <v>3</v>
      </c>
      <c r="B12" s="16" t="s">
        <v>27</v>
      </c>
      <c r="C12" s="24"/>
      <c r="D12" s="25"/>
      <c r="E12" s="20"/>
      <c r="F12" s="20"/>
      <c r="G12" s="22">
        <f>G13</f>
        <v>2322.41</v>
      </c>
    </row>
    <row r="13" spans="1:7" s="2" customFormat="1" ht="84">
      <c r="A13" s="23" t="s">
        <v>15</v>
      </c>
      <c r="B13" s="24" t="s">
        <v>27</v>
      </c>
      <c r="C13" s="24" t="s">
        <v>28</v>
      </c>
      <c r="D13" s="25" t="s">
        <v>29</v>
      </c>
      <c r="E13" s="20">
        <v>55.6</v>
      </c>
      <c r="F13" s="20">
        <v>41.77</v>
      </c>
      <c r="G13" s="26">
        <f aca="true" t="shared" si="1" ref="G13:G21">F13*E13</f>
        <v>2322.41</v>
      </c>
    </row>
    <row r="14" spans="1:7" s="2" customFormat="1" ht="14.25">
      <c r="A14" s="20">
        <v>4</v>
      </c>
      <c r="B14" s="16" t="s">
        <v>30</v>
      </c>
      <c r="C14" s="24"/>
      <c r="D14" s="25"/>
      <c r="E14" s="20"/>
      <c r="F14" s="20"/>
      <c r="G14" s="22">
        <f>G15</f>
        <v>90558.46</v>
      </c>
    </row>
    <row r="15" spans="1:7" s="2" customFormat="1" ht="60">
      <c r="A15" s="23" t="s">
        <v>15</v>
      </c>
      <c r="B15" s="24" t="s">
        <v>31</v>
      </c>
      <c r="C15" s="24" t="s">
        <v>32</v>
      </c>
      <c r="D15" s="25" t="s">
        <v>29</v>
      </c>
      <c r="E15" s="20">
        <v>1660.1</v>
      </c>
      <c r="F15" s="20">
        <v>54.55</v>
      </c>
      <c r="G15" s="26">
        <f t="shared" si="1"/>
        <v>90558.46</v>
      </c>
    </row>
    <row r="16" spans="1:7" ht="27">
      <c r="A16" s="20" t="s">
        <v>33</v>
      </c>
      <c r="B16" s="16" t="s">
        <v>34</v>
      </c>
      <c r="C16" s="18"/>
      <c r="D16" s="21"/>
      <c r="E16" s="22"/>
      <c r="F16" s="22"/>
      <c r="G16" s="22">
        <f>G17+G22</f>
        <v>151639.78</v>
      </c>
    </row>
    <row r="17" spans="1:7" ht="27">
      <c r="A17" s="20">
        <v>1</v>
      </c>
      <c r="B17" s="16" t="s">
        <v>35</v>
      </c>
      <c r="C17" s="18"/>
      <c r="D17" s="21"/>
      <c r="E17" s="22"/>
      <c r="F17" s="22"/>
      <c r="G17" s="22">
        <f>SUM(G18:G21)</f>
        <v>17286.94</v>
      </c>
    </row>
    <row r="18" spans="1:7" s="2" customFormat="1" ht="72">
      <c r="A18" s="23" t="s">
        <v>15</v>
      </c>
      <c r="B18" s="24" t="s">
        <v>36</v>
      </c>
      <c r="C18" s="24" t="s">
        <v>37</v>
      </c>
      <c r="D18" s="25" t="s">
        <v>18</v>
      </c>
      <c r="E18" s="20">
        <v>1161.76</v>
      </c>
      <c r="F18" s="20">
        <v>2.51</v>
      </c>
      <c r="G18" s="26">
        <f t="shared" si="1"/>
        <v>2916.02</v>
      </c>
    </row>
    <row r="19" spans="1:7" s="2" customFormat="1" ht="60">
      <c r="A19" s="23" t="s">
        <v>19</v>
      </c>
      <c r="B19" s="24" t="s">
        <v>38</v>
      </c>
      <c r="C19" s="24" t="s">
        <v>39</v>
      </c>
      <c r="D19" s="25" t="s">
        <v>18</v>
      </c>
      <c r="E19" s="20">
        <v>4647.02</v>
      </c>
      <c r="F19" s="20">
        <v>1.01</v>
      </c>
      <c r="G19" s="26">
        <f t="shared" si="1"/>
        <v>4693.49</v>
      </c>
    </row>
    <row r="20" spans="1:7" s="2" customFormat="1" ht="48">
      <c r="A20" s="23" t="s">
        <v>40</v>
      </c>
      <c r="B20" s="24" t="s">
        <v>41</v>
      </c>
      <c r="C20" s="24" t="s">
        <v>42</v>
      </c>
      <c r="D20" s="27" t="s">
        <v>18</v>
      </c>
      <c r="E20" s="20">
        <v>1161.76</v>
      </c>
      <c r="F20" s="20">
        <v>1.97</v>
      </c>
      <c r="G20" s="26">
        <f t="shared" si="1"/>
        <v>2288.67</v>
      </c>
    </row>
    <row r="21" spans="1:7" s="2" customFormat="1" ht="48">
      <c r="A21" s="23" t="s">
        <v>43</v>
      </c>
      <c r="B21" s="24" t="s">
        <v>44</v>
      </c>
      <c r="C21" s="24" t="s">
        <v>45</v>
      </c>
      <c r="D21" s="27" t="s">
        <v>18</v>
      </c>
      <c r="E21" s="20">
        <v>4647.02</v>
      </c>
      <c r="F21" s="20">
        <v>1.59</v>
      </c>
      <c r="G21" s="26">
        <f t="shared" si="1"/>
        <v>7388.76</v>
      </c>
    </row>
    <row r="22" spans="1:7" ht="27">
      <c r="A22" s="20">
        <v>2</v>
      </c>
      <c r="B22" s="16" t="s">
        <v>46</v>
      </c>
      <c r="C22" s="18"/>
      <c r="D22" s="21"/>
      <c r="E22" s="22"/>
      <c r="F22" s="22"/>
      <c r="G22" s="22">
        <f>G23+G24+G25</f>
        <v>134352.84</v>
      </c>
    </row>
    <row r="23" spans="1:7" s="2" customFormat="1" ht="60">
      <c r="A23" s="23" t="s">
        <v>15</v>
      </c>
      <c r="B23" s="24" t="s">
        <v>47</v>
      </c>
      <c r="C23" s="24" t="s">
        <v>48</v>
      </c>
      <c r="D23" s="27" t="s">
        <v>29</v>
      </c>
      <c r="E23" s="20">
        <v>2323.6</v>
      </c>
      <c r="F23" s="20">
        <v>22.83</v>
      </c>
      <c r="G23" s="26">
        <f aca="true" t="shared" si="2" ref="G23:G25">F23*E23</f>
        <v>53047.79</v>
      </c>
    </row>
    <row r="24" spans="1:7" s="2" customFormat="1" ht="60">
      <c r="A24" s="23" t="s">
        <v>19</v>
      </c>
      <c r="B24" s="24" t="s">
        <v>49</v>
      </c>
      <c r="C24" s="24" t="s">
        <v>50</v>
      </c>
      <c r="D24" s="27" t="s">
        <v>29</v>
      </c>
      <c r="E24" s="20">
        <v>2323.6</v>
      </c>
      <c r="F24" s="20">
        <v>33.49</v>
      </c>
      <c r="G24" s="26">
        <f t="shared" si="2"/>
        <v>77817.36</v>
      </c>
    </row>
    <row r="25" spans="1:7" s="2" customFormat="1" ht="48">
      <c r="A25" s="23" t="s">
        <v>40</v>
      </c>
      <c r="B25" s="24" t="s">
        <v>51</v>
      </c>
      <c r="C25" s="24" t="s">
        <v>52</v>
      </c>
      <c r="D25" s="25" t="s">
        <v>53</v>
      </c>
      <c r="E25" s="20">
        <v>0.5809</v>
      </c>
      <c r="F25" s="20">
        <v>6003.94</v>
      </c>
      <c r="G25" s="26">
        <f t="shared" si="2"/>
        <v>3487.69</v>
      </c>
    </row>
    <row r="26" spans="1:7" ht="27">
      <c r="A26" s="20" t="s">
        <v>54</v>
      </c>
      <c r="B26" s="16" t="s">
        <v>55</v>
      </c>
      <c r="C26" s="18"/>
      <c r="D26" s="21"/>
      <c r="E26" s="22"/>
      <c r="F26" s="22"/>
      <c r="G26" s="22">
        <f>G27+G29+G34+G37</f>
        <v>40653.53</v>
      </c>
    </row>
    <row r="27" spans="1:7" ht="27">
      <c r="A27" s="20">
        <v>1</v>
      </c>
      <c r="B27" s="16" t="s">
        <v>56</v>
      </c>
      <c r="C27" s="18"/>
      <c r="D27" s="21"/>
      <c r="E27" s="22"/>
      <c r="F27" s="22"/>
      <c r="G27" s="22">
        <f>G28</f>
        <v>15623.49</v>
      </c>
    </row>
    <row r="28" spans="1:7" s="2" customFormat="1" ht="72">
      <c r="A28" s="23" t="s">
        <v>15</v>
      </c>
      <c r="B28" s="24" t="s">
        <v>57</v>
      </c>
      <c r="C28" s="24" t="s">
        <v>58</v>
      </c>
      <c r="D28" s="25" t="s">
        <v>18</v>
      </c>
      <c r="E28" s="20">
        <v>33.72</v>
      </c>
      <c r="F28" s="20">
        <v>463.33</v>
      </c>
      <c r="G28" s="26">
        <f>F28*E28</f>
        <v>15623.49</v>
      </c>
    </row>
    <row r="29" spans="1:7" ht="27">
      <c r="A29" s="20">
        <v>2</v>
      </c>
      <c r="B29" s="17" t="s">
        <v>59</v>
      </c>
      <c r="C29" s="18"/>
      <c r="D29" s="21"/>
      <c r="E29" s="22"/>
      <c r="F29" s="22"/>
      <c r="G29" s="22">
        <f>G30+G31+G32+G33</f>
        <v>20298.2</v>
      </c>
    </row>
    <row r="30" spans="1:7" s="2" customFormat="1" ht="60">
      <c r="A30" s="23" t="s">
        <v>15</v>
      </c>
      <c r="B30" s="24" t="s">
        <v>60</v>
      </c>
      <c r="C30" s="24" t="s">
        <v>61</v>
      </c>
      <c r="D30" s="25" t="s">
        <v>18</v>
      </c>
      <c r="E30" s="20">
        <v>56.1</v>
      </c>
      <c r="F30" s="20">
        <v>8.12</v>
      </c>
      <c r="G30" s="26">
        <f>F30*E30</f>
        <v>455.53</v>
      </c>
    </row>
    <row r="31" spans="1:7" s="2" customFormat="1" ht="48">
      <c r="A31" s="23" t="s">
        <v>19</v>
      </c>
      <c r="B31" s="24" t="s">
        <v>62</v>
      </c>
      <c r="C31" s="24" t="s">
        <v>63</v>
      </c>
      <c r="D31" s="25" t="s">
        <v>18</v>
      </c>
      <c r="E31" s="20">
        <v>112.2</v>
      </c>
      <c r="F31" s="20">
        <v>5.31</v>
      </c>
      <c r="G31" s="26">
        <f aca="true" t="shared" si="3" ref="G31:G38">F31*E31</f>
        <v>595.78</v>
      </c>
    </row>
    <row r="32" spans="1:7" s="3" customFormat="1" ht="108">
      <c r="A32" s="23" t="s">
        <v>40</v>
      </c>
      <c r="B32" s="24" t="s">
        <v>64</v>
      </c>
      <c r="C32" s="24" t="s">
        <v>65</v>
      </c>
      <c r="D32" s="25" t="s">
        <v>18</v>
      </c>
      <c r="E32" s="20">
        <v>26.18</v>
      </c>
      <c r="F32" s="20">
        <v>734.97</v>
      </c>
      <c r="G32" s="26">
        <f t="shared" si="3"/>
        <v>19241.51</v>
      </c>
    </row>
    <row r="33" spans="1:7" s="3" customFormat="1" ht="60">
      <c r="A33" s="23" t="s">
        <v>43</v>
      </c>
      <c r="B33" s="24" t="s">
        <v>66</v>
      </c>
      <c r="C33" s="24" t="s">
        <v>67</v>
      </c>
      <c r="D33" s="27" t="s">
        <v>18</v>
      </c>
      <c r="E33" s="20">
        <v>1.25</v>
      </c>
      <c r="F33" s="20">
        <v>4.3</v>
      </c>
      <c r="G33" s="26">
        <f t="shared" si="3"/>
        <v>5.38</v>
      </c>
    </row>
    <row r="34" spans="1:7" ht="27">
      <c r="A34" s="20">
        <v>3</v>
      </c>
      <c r="B34" s="16" t="s">
        <v>68</v>
      </c>
      <c r="C34" s="18"/>
      <c r="D34" s="21"/>
      <c r="E34" s="22"/>
      <c r="F34" s="22"/>
      <c r="G34" s="22">
        <f>G35+G36</f>
        <v>2885.32</v>
      </c>
    </row>
    <row r="35" spans="1:7" s="2" customFormat="1" ht="48">
      <c r="A35" s="23" t="s">
        <v>15</v>
      </c>
      <c r="B35" s="24" t="s">
        <v>62</v>
      </c>
      <c r="C35" s="24" t="s">
        <v>63</v>
      </c>
      <c r="D35" s="25" t="s">
        <v>18</v>
      </c>
      <c r="E35" s="20">
        <v>42.4</v>
      </c>
      <c r="F35" s="20">
        <v>5.31</v>
      </c>
      <c r="G35" s="26">
        <f>F35*E35</f>
        <v>225.14</v>
      </c>
    </row>
    <row r="36" spans="1:7" s="2" customFormat="1" ht="84">
      <c r="A36" s="23" t="s">
        <v>19</v>
      </c>
      <c r="B36" s="24" t="s">
        <v>69</v>
      </c>
      <c r="C36" s="24" t="s">
        <v>70</v>
      </c>
      <c r="D36" s="28" t="s">
        <v>29</v>
      </c>
      <c r="E36" s="20">
        <v>42.4</v>
      </c>
      <c r="F36" s="20">
        <v>62.74</v>
      </c>
      <c r="G36" s="26">
        <f t="shared" si="3"/>
        <v>2660.18</v>
      </c>
    </row>
    <row r="37" spans="1:7" ht="27">
      <c r="A37" s="20">
        <v>4</v>
      </c>
      <c r="B37" s="16" t="s">
        <v>71</v>
      </c>
      <c r="C37" s="18"/>
      <c r="D37" s="21"/>
      <c r="E37" s="22"/>
      <c r="F37" s="22"/>
      <c r="G37" s="22">
        <f>G38+G39+G40+G41</f>
        <v>1846.52</v>
      </c>
    </row>
    <row r="38" spans="1:7" s="2" customFormat="1" ht="60">
      <c r="A38" s="23" t="s">
        <v>15</v>
      </c>
      <c r="B38" s="24" t="s">
        <v>60</v>
      </c>
      <c r="C38" s="24" t="s">
        <v>61</v>
      </c>
      <c r="D38" s="25" t="s">
        <v>18</v>
      </c>
      <c r="E38" s="20">
        <v>1.95</v>
      </c>
      <c r="F38" s="20">
        <v>8.12</v>
      </c>
      <c r="G38" s="26">
        <f aca="true" t="shared" si="4" ref="G38:G41">F38*E38</f>
        <v>15.83</v>
      </c>
    </row>
    <row r="39" spans="1:7" s="2" customFormat="1" ht="48">
      <c r="A39" s="23" t="s">
        <v>19</v>
      </c>
      <c r="B39" s="24" t="s">
        <v>72</v>
      </c>
      <c r="C39" s="24" t="s">
        <v>73</v>
      </c>
      <c r="D39" s="28" t="s">
        <v>29</v>
      </c>
      <c r="E39" s="20">
        <v>1.56</v>
      </c>
      <c r="F39" s="20">
        <v>161.3</v>
      </c>
      <c r="G39" s="26">
        <f t="shared" si="4"/>
        <v>251.63</v>
      </c>
    </row>
    <row r="40" spans="1:7" s="2" customFormat="1" ht="84">
      <c r="A40" s="23" t="s">
        <v>40</v>
      </c>
      <c r="B40" s="24" t="s">
        <v>74</v>
      </c>
      <c r="C40" s="24" t="s">
        <v>75</v>
      </c>
      <c r="D40" s="28" t="s">
        <v>29</v>
      </c>
      <c r="E40" s="20">
        <v>0.39</v>
      </c>
      <c r="F40" s="20">
        <v>516.54</v>
      </c>
      <c r="G40" s="26">
        <f t="shared" si="4"/>
        <v>201.45</v>
      </c>
    </row>
    <row r="41" spans="1:7" s="2" customFormat="1" ht="93.75" customHeight="1">
      <c r="A41" s="23" t="s">
        <v>43</v>
      </c>
      <c r="B41" s="24" t="s">
        <v>76</v>
      </c>
      <c r="C41" s="24" t="s">
        <v>77</v>
      </c>
      <c r="D41" s="28"/>
      <c r="E41" s="20">
        <v>1.59</v>
      </c>
      <c r="F41" s="20">
        <v>866.42</v>
      </c>
      <c r="G41" s="26">
        <f t="shared" si="4"/>
        <v>1377.61</v>
      </c>
    </row>
    <row r="42" spans="1:7" ht="27">
      <c r="A42"/>
      <c r="F42"/>
      <c r="G42"/>
    </row>
    <row r="43" spans="1:7" ht="27" customHeight="1">
      <c r="A43"/>
      <c r="F43"/>
      <c r="G43"/>
    </row>
    <row r="44" spans="1:7" ht="27" customHeight="1">
      <c r="A44"/>
      <c r="F44"/>
      <c r="G44"/>
    </row>
    <row r="45" s="2" customFormat="1" ht="14.25"/>
    <row r="46" s="2" customFormat="1" ht="14.25"/>
    <row r="47" s="2" customFormat="1" ht="27" customHeight="1"/>
    <row r="48" s="2" customFormat="1" ht="14.25"/>
    <row r="49" s="2" customFormat="1" ht="14.25"/>
    <row r="50" s="2" customFormat="1" ht="27" customHeight="1"/>
    <row r="51" s="2" customFormat="1" ht="14.25"/>
    <row r="52" s="2" customFormat="1" ht="27" customHeight="1"/>
    <row r="53" s="2" customFormat="1" ht="14.25"/>
  </sheetData>
  <sheetProtection/>
  <mergeCells count="2">
    <mergeCell ref="A1:G1"/>
    <mergeCell ref="A2:B2"/>
  </mergeCells>
  <printOptions horizontalCentered="1"/>
  <pageMargins left="0.75" right="0.75"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杨清燕</dc:creator>
  <cp:keywords/>
  <dc:description/>
  <cp:lastModifiedBy>Administrator</cp:lastModifiedBy>
  <dcterms:created xsi:type="dcterms:W3CDTF">2020-06-24T08:09:44Z</dcterms:created>
  <dcterms:modified xsi:type="dcterms:W3CDTF">2022-11-04T02:08:19Z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KSOReadingLayo">
    <vt:bool>false</vt:bool>
  </property>
  <property fmtid="{D5CDD505-2E9C-101B-9397-08002B2CF9AE}" pid="5" name="I">
    <vt:lpwstr>7D541052ADB04DA38F8E07B8DDC2C436</vt:lpwstr>
  </property>
</Properties>
</file>