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大路街道大磨路、铁黄路护坡挡土墙整治" sheetId="1" r:id="rId1"/>
  </sheets>
  <definedNames>
    <definedName name="_xlnm._FilterDatabase" localSheetId="0" hidden="1">大路街道大磨路、铁黄路护坡挡土墙整治!$A$4:$G$22</definedName>
    <definedName name="_xlnm.Print_Titles" localSheetId="0">大路街道大磨路、铁黄路护坡挡土墙整治!$1:$3</definedName>
    <definedName name="_xlnm.Print_Area" localSheetId="0">大路街道大磨路、铁黄路护坡挡土墙整治!$A$1:$F$22</definedName>
  </definedNames>
  <calcPr calcId="144525" fullPrecision="0"/>
</workbook>
</file>

<file path=xl/sharedStrings.xml><?xml version="1.0" encoding="utf-8"?>
<sst xmlns="http://schemas.openxmlformats.org/spreadsheetml/2006/main" count="63" uniqueCount="50">
  <si>
    <t>大路街道大磨路、铁黄路垮塌路基护坡挡土墙整治工程全费用单价审核表</t>
  </si>
  <si>
    <t>制表单位：区财政局</t>
  </si>
  <si>
    <t>金额单位：元</t>
  </si>
  <si>
    <t>序号</t>
  </si>
  <si>
    <t>工程项目及名称</t>
  </si>
  <si>
    <t>单位</t>
  </si>
  <si>
    <t>工程量</t>
  </si>
  <si>
    <t>全费用单价</t>
  </si>
  <si>
    <t>合价</t>
  </si>
  <si>
    <t>合计</t>
  </si>
  <si>
    <t>一</t>
  </si>
  <si>
    <t>建筑工程</t>
  </si>
  <si>
    <t>1</t>
  </si>
  <si>
    <t>水泥混凝土</t>
  </si>
  <si>
    <t>m3</t>
  </si>
  <si>
    <t>2</t>
  </si>
  <si>
    <t>挖台阶</t>
  </si>
  <si>
    <t>3</t>
  </si>
  <si>
    <t>挖边沟</t>
  </si>
  <si>
    <t>4</t>
  </si>
  <si>
    <t>挖除旧路路床（40cm厚）</t>
  </si>
  <si>
    <t>5</t>
  </si>
  <si>
    <t>路床回填碎石（40cm厚）</t>
  </si>
  <si>
    <t>6</t>
  </si>
  <si>
    <t>台背回填碎石</t>
  </si>
  <si>
    <t>7</t>
  </si>
  <si>
    <t>M10浆砌块石</t>
  </si>
  <si>
    <t>8</t>
  </si>
  <si>
    <t>C25片石混凝土</t>
  </si>
  <si>
    <t>9</t>
  </si>
  <si>
    <t>碎石垫层厚150mm</t>
  </si>
  <si>
    <t>10</t>
  </si>
  <si>
    <t>弯拉强度4.5MPa</t>
  </si>
  <si>
    <t>11</t>
  </si>
  <si>
    <t>C级波形梁钢护栏Gr-C-2E</t>
  </si>
  <si>
    <t>12</t>
  </si>
  <si>
    <t>C级波形梁钢护栏Gr-C-2c</t>
  </si>
  <si>
    <t>13</t>
  </si>
  <si>
    <t>拆除原有护栏</t>
  </si>
  <si>
    <t>m</t>
  </si>
  <si>
    <t>二</t>
  </si>
  <si>
    <t>保险费项目费</t>
  </si>
  <si>
    <t>保险费=建筑工程费*0.4%</t>
  </si>
  <si>
    <t>%</t>
  </si>
  <si>
    <t>三</t>
  </si>
  <si>
    <t>安全生产费</t>
  </si>
  <si>
    <t>安全生产费=建筑工程费*1.5%</t>
  </si>
  <si>
    <t>四</t>
  </si>
  <si>
    <t>施工场地建设费</t>
  </si>
  <si>
    <t>施工场地建设费=建筑工程费*5.338%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</si>
</sst>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%"/>
    <numFmt numFmtId="178" formatCode="0.00_ "/>
  </numFmts>
  <fonts count="27">
    <font>
      <sz val="9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sz val="14"/>
      <name val="方正小标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 applyAlignment="1"/>
    <xf numFmtId="0" fontId="1" fillId="0" borderId="0" xfId="49" applyFont="1" applyFill="1"/>
    <xf numFmtId="0" fontId="2" fillId="0" borderId="0" xfId="49" applyFont="1" applyFill="1"/>
    <xf numFmtId="0" fontId="0" fillId="0" borderId="0" xfId="49" applyFont="1" applyFill="1"/>
    <xf numFmtId="0" fontId="0" fillId="0" borderId="0" xfId="49" applyFont="1" applyFill="1" applyAlignment="1">
      <alignment horizontal="center"/>
    </xf>
    <xf numFmtId="177" fontId="0" fillId="0" borderId="0" xfId="11" applyNumberFormat="1" applyFont="1" applyFill="1" applyBorder="1" applyAlignment="1" applyProtection="1"/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righ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178" fontId="5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178" fontId="4" fillId="0" borderId="4" xfId="49" applyNumberFormat="1" applyFont="1" applyFill="1" applyBorder="1" applyAlignment="1">
      <alignment horizontal="center" vertical="center" wrapText="1"/>
    </xf>
    <xf numFmtId="177" fontId="1" fillId="0" borderId="0" xfId="11" applyNumberFormat="1" applyFont="1" applyFill="1" applyBorder="1" applyAlignment="1" applyProtection="1"/>
    <xf numFmtId="177" fontId="2" fillId="0" borderId="0" xfId="11" applyNumberFormat="1" applyFont="1" applyFill="1" applyBorder="1" applyAlignment="1" applyProtection="1"/>
    <xf numFmtId="176" fontId="1" fillId="0" borderId="0" xfId="11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tabSelected="1" zoomScale="130" zoomScaleNormal="130" topLeftCell="A12" workbookViewId="0">
      <selection activeCell="C17" sqref="C17"/>
    </sheetView>
  </sheetViews>
  <sheetFormatPr defaultColWidth="9" defaultRowHeight="12"/>
  <cols>
    <col min="1" max="1" width="10.6666666666667" style="3" customWidth="1"/>
    <col min="2" max="2" width="32.1238095238095" style="3" customWidth="1"/>
    <col min="3" max="3" width="8.66666666666667" style="3" customWidth="1"/>
    <col min="4" max="5" width="14.8285714285714" style="4" customWidth="1"/>
    <col min="6" max="6" width="18" style="4" customWidth="1"/>
    <col min="7" max="7" width="0.333333333333333" style="3" customWidth="1"/>
    <col min="8" max="8" width="13" style="3"/>
    <col min="9" max="9" width="15.3333333333333" style="5"/>
    <col min="10" max="10" width="12.8285714285714" style="3"/>
    <col min="11" max="16384" width="9" style="3"/>
  </cols>
  <sheetData>
    <row r="1" ht="57" customHeight="1" spans="1:6">
      <c r="A1" s="6" t="s">
        <v>0</v>
      </c>
      <c r="B1" s="6"/>
      <c r="C1" s="6"/>
      <c r="D1" s="6"/>
      <c r="E1" s="6"/>
      <c r="F1" s="6"/>
    </row>
    <row r="2" s="1" customFormat="1" ht="20.1" customHeight="1" spans="1:9">
      <c r="A2" s="7" t="s">
        <v>1</v>
      </c>
      <c r="B2" s="7"/>
      <c r="C2" s="7"/>
      <c r="D2" s="8"/>
      <c r="E2" s="9" t="s">
        <v>2</v>
      </c>
      <c r="F2" s="9"/>
      <c r="I2" s="29"/>
    </row>
    <row r="3" s="1" customFormat="1" ht="24.95" customHeight="1" spans="1: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I3" s="29"/>
    </row>
    <row r="4" s="2" customFormat="1" ht="24.95" customHeight="1" spans="1:9">
      <c r="A4" s="13"/>
      <c r="B4" s="14" t="s">
        <v>9</v>
      </c>
      <c r="C4" s="15"/>
      <c r="D4" s="16"/>
      <c r="E4" s="16"/>
      <c r="F4" s="16">
        <f>F5+F19+F21+F23</f>
        <v>169704.23</v>
      </c>
      <c r="I4" s="30"/>
    </row>
    <row r="5" s="2" customFormat="1" ht="24.95" customHeight="1" spans="1:9">
      <c r="A5" s="17" t="s">
        <v>10</v>
      </c>
      <c r="B5" s="18" t="s">
        <v>11</v>
      </c>
      <c r="C5" s="16"/>
      <c r="D5" s="16"/>
      <c r="E5" s="16"/>
      <c r="F5" s="19">
        <f>SUM(F6:F18)</f>
        <v>158250.09</v>
      </c>
      <c r="I5" s="30"/>
    </row>
    <row r="6" s="1" customFormat="1" ht="24.95" customHeight="1" spans="1:9">
      <c r="A6" s="11" t="s">
        <v>12</v>
      </c>
      <c r="B6" s="20" t="s">
        <v>13</v>
      </c>
      <c r="C6" s="11" t="s">
        <v>14</v>
      </c>
      <c r="D6" s="21">
        <v>27.03</v>
      </c>
      <c r="E6" s="12">
        <v>17.94</v>
      </c>
      <c r="F6" s="22">
        <f>D6*E6</f>
        <v>484.92</v>
      </c>
      <c r="I6" s="29"/>
    </row>
    <row r="7" s="1" customFormat="1" ht="24.95" customHeight="1" spans="1:9">
      <c r="A7" s="11" t="s">
        <v>15</v>
      </c>
      <c r="B7" s="20" t="s">
        <v>16</v>
      </c>
      <c r="C7" s="11" t="s">
        <v>14</v>
      </c>
      <c r="D7" s="21">
        <v>87.27</v>
      </c>
      <c r="E7" s="21">
        <v>11.05</v>
      </c>
      <c r="F7" s="22">
        <f t="shared" ref="F7:F18" si="0">D7*E7</f>
        <v>964.33</v>
      </c>
      <c r="I7" s="29"/>
    </row>
    <row r="8" s="1" customFormat="1" ht="24.95" customHeight="1" spans="1:9">
      <c r="A8" s="11" t="s">
        <v>17</v>
      </c>
      <c r="B8" s="20" t="s">
        <v>18</v>
      </c>
      <c r="C8" s="11" t="s">
        <v>14</v>
      </c>
      <c r="D8" s="21">
        <v>8.31</v>
      </c>
      <c r="E8" s="21">
        <v>21.3</v>
      </c>
      <c r="F8" s="22">
        <f t="shared" si="0"/>
        <v>177</v>
      </c>
      <c r="I8" s="29"/>
    </row>
    <row r="9" s="1" customFormat="1" ht="24.95" customHeight="1" spans="1:9">
      <c r="A9" s="11" t="s">
        <v>19</v>
      </c>
      <c r="B9" s="20" t="s">
        <v>20</v>
      </c>
      <c r="C9" s="11" t="s">
        <v>14</v>
      </c>
      <c r="D9" s="21">
        <v>6</v>
      </c>
      <c r="E9" s="21">
        <v>10.17</v>
      </c>
      <c r="F9" s="22">
        <f t="shared" si="0"/>
        <v>61.02</v>
      </c>
      <c r="I9" s="29"/>
    </row>
    <row r="10" s="1" customFormat="1" ht="24.95" customHeight="1" spans="1:9">
      <c r="A10" s="11" t="s">
        <v>21</v>
      </c>
      <c r="B10" s="20" t="s">
        <v>22</v>
      </c>
      <c r="C10" s="11" t="s">
        <v>14</v>
      </c>
      <c r="D10" s="21">
        <v>6</v>
      </c>
      <c r="E10" s="21">
        <v>6.17</v>
      </c>
      <c r="F10" s="22">
        <f t="shared" si="0"/>
        <v>37.02</v>
      </c>
      <c r="I10" s="29"/>
    </row>
    <row r="11" s="1" customFormat="1" ht="24.95" customHeight="1" spans="1:9">
      <c r="A11" s="11" t="s">
        <v>23</v>
      </c>
      <c r="B11" s="20" t="s">
        <v>24</v>
      </c>
      <c r="C11" s="11" t="s">
        <v>14</v>
      </c>
      <c r="D11" s="21">
        <v>53.8</v>
      </c>
      <c r="E11" s="21">
        <v>156.39</v>
      </c>
      <c r="F11" s="22">
        <f t="shared" si="0"/>
        <v>8413.78</v>
      </c>
      <c r="I11" s="29"/>
    </row>
    <row r="12" s="1" customFormat="1" ht="24.95" customHeight="1" spans="1:9">
      <c r="A12" s="11" t="s">
        <v>25</v>
      </c>
      <c r="B12" s="20" t="s">
        <v>26</v>
      </c>
      <c r="C12" s="11" t="s">
        <v>14</v>
      </c>
      <c r="D12" s="21">
        <v>5.48</v>
      </c>
      <c r="E12" s="21">
        <v>439.96</v>
      </c>
      <c r="F12" s="22">
        <f t="shared" si="0"/>
        <v>2410.98</v>
      </c>
      <c r="I12" s="29"/>
    </row>
    <row r="13" s="1" customFormat="1" ht="24.95" customHeight="1" spans="1:9">
      <c r="A13" s="11" t="s">
        <v>27</v>
      </c>
      <c r="B13" s="20" t="s">
        <v>28</v>
      </c>
      <c r="C13" s="11" t="s">
        <v>14</v>
      </c>
      <c r="D13" s="21">
        <v>200.44</v>
      </c>
      <c r="E13" s="21">
        <v>575.87</v>
      </c>
      <c r="F13" s="22">
        <f t="shared" si="0"/>
        <v>115427.38</v>
      </c>
      <c r="I13" s="29"/>
    </row>
    <row r="14" s="1" customFormat="1" ht="24.95" customHeight="1" spans="1:9">
      <c r="A14" s="11" t="s">
        <v>29</v>
      </c>
      <c r="B14" s="20" t="s">
        <v>30</v>
      </c>
      <c r="C14" s="11" t="s">
        <v>14</v>
      </c>
      <c r="D14" s="21">
        <v>143.97</v>
      </c>
      <c r="E14" s="21">
        <v>24.53</v>
      </c>
      <c r="F14" s="22">
        <f t="shared" si="0"/>
        <v>3531.58</v>
      </c>
      <c r="I14" s="29"/>
    </row>
    <row r="15" s="1" customFormat="1" ht="24.95" customHeight="1" spans="1:9">
      <c r="A15" s="11" t="s">
        <v>31</v>
      </c>
      <c r="B15" s="20" t="s">
        <v>32</v>
      </c>
      <c r="C15" s="11" t="s">
        <v>14</v>
      </c>
      <c r="D15" s="21">
        <v>138.73</v>
      </c>
      <c r="E15" s="21">
        <v>99.06</v>
      </c>
      <c r="F15" s="22">
        <f t="shared" si="0"/>
        <v>13742.59</v>
      </c>
      <c r="I15" s="29"/>
    </row>
    <row r="16" s="1" customFormat="1" ht="24.95" customHeight="1" spans="1:9">
      <c r="A16" s="11" t="s">
        <v>33</v>
      </c>
      <c r="B16" s="20" t="s">
        <v>34</v>
      </c>
      <c r="C16" s="11" t="s">
        <v>14</v>
      </c>
      <c r="D16" s="21">
        <v>62</v>
      </c>
      <c r="E16" s="21">
        <v>168.56</v>
      </c>
      <c r="F16" s="22">
        <f t="shared" si="0"/>
        <v>10450.72</v>
      </c>
      <c r="I16" s="29"/>
    </row>
    <row r="17" s="1" customFormat="1" ht="24.95" customHeight="1" spans="1:9">
      <c r="A17" s="11" t="s">
        <v>35</v>
      </c>
      <c r="B17" s="20" t="s">
        <v>36</v>
      </c>
      <c r="C17" s="11" t="s">
        <v>14</v>
      </c>
      <c r="D17" s="21">
        <v>11.64</v>
      </c>
      <c r="E17" s="21">
        <v>153.26</v>
      </c>
      <c r="F17" s="22">
        <f t="shared" si="0"/>
        <v>1783.95</v>
      </c>
      <c r="I17" s="29"/>
    </row>
    <row r="18" s="1" customFormat="1" ht="24.95" customHeight="1" spans="1:9">
      <c r="A18" s="11" t="s">
        <v>37</v>
      </c>
      <c r="B18" s="20" t="s">
        <v>38</v>
      </c>
      <c r="C18" s="11" t="s">
        <v>39</v>
      </c>
      <c r="D18" s="21">
        <v>42</v>
      </c>
      <c r="E18" s="21">
        <v>18.21</v>
      </c>
      <c r="F18" s="22">
        <f t="shared" si="0"/>
        <v>764.82</v>
      </c>
      <c r="I18" s="29"/>
    </row>
    <row r="19" s="2" customFormat="1" ht="32.1" customHeight="1" spans="1:9">
      <c r="A19" s="16" t="s">
        <v>40</v>
      </c>
      <c r="B19" s="18" t="s">
        <v>41</v>
      </c>
      <c r="C19" s="16"/>
      <c r="D19" s="16"/>
      <c r="E19" s="16"/>
      <c r="F19" s="19">
        <f>SUM(F20:F20)</f>
        <v>633</v>
      </c>
      <c r="I19" s="30"/>
    </row>
    <row r="20" s="1" customFormat="1" ht="32.1" customHeight="1" spans="1:9">
      <c r="A20" s="11">
        <v>1</v>
      </c>
      <c r="B20" s="20" t="s">
        <v>42</v>
      </c>
      <c r="C20" s="11" t="s">
        <v>43</v>
      </c>
      <c r="D20" s="11">
        <v>0.4</v>
      </c>
      <c r="E20" s="11">
        <f>F5</f>
        <v>158250.09</v>
      </c>
      <c r="F20" s="12">
        <f>ROUND(D20%*E20,2)</f>
        <v>633</v>
      </c>
      <c r="I20" s="31"/>
    </row>
    <row r="21" s="2" customFormat="1" ht="32.1" customHeight="1" spans="1:9">
      <c r="A21" s="16" t="s">
        <v>44</v>
      </c>
      <c r="B21" s="18" t="s">
        <v>45</v>
      </c>
      <c r="C21" s="16"/>
      <c r="D21" s="16"/>
      <c r="E21" s="16"/>
      <c r="F21" s="19">
        <f>F22</f>
        <v>2373.75</v>
      </c>
      <c r="I21" s="30"/>
    </row>
    <row r="22" s="1" customFormat="1" ht="32.1" customHeight="1" spans="1:9">
      <c r="A22" s="11">
        <v>1</v>
      </c>
      <c r="B22" s="20" t="s">
        <v>46</v>
      </c>
      <c r="C22" s="11" t="s">
        <v>43</v>
      </c>
      <c r="D22" s="11">
        <v>1.5</v>
      </c>
      <c r="E22" s="11">
        <f>E20</f>
        <v>158250.09</v>
      </c>
      <c r="F22" s="12">
        <f>ROUND(D22%*E22,2)</f>
        <v>2373.75</v>
      </c>
      <c r="I22" s="31"/>
    </row>
    <row r="23" s="2" customFormat="1" ht="32.1" customHeight="1" spans="1:9">
      <c r="A23" s="16" t="s">
        <v>47</v>
      </c>
      <c r="B23" s="23" t="s">
        <v>48</v>
      </c>
      <c r="C23" s="24"/>
      <c r="D23" s="24"/>
      <c r="E23" s="24"/>
      <c r="F23" s="19">
        <f>F24</f>
        <v>8447.39</v>
      </c>
      <c r="I23" s="31"/>
    </row>
    <row r="24" s="1" customFormat="1" ht="32.1" customHeight="1" spans="1:9">
      <c r="A24" s="25">
        <v>1</v>
      </c>
      <c r="B24" s="26" t="s">
        <v>49</v>
      </c>
      <c r="C24" s="27" t="s">
        <v>43</v>
      </c>
      <c r="D24" s="27">
        <v>5.338</v>
      </c>
      <c r="E24" s="27">
        <f>E22</f>
        <v>158250.09</v>
      </c>
      <c r="F24" s="28">
        <f>D24%*E24</f>
        <v>8447.39</v>
      </c>
      <c r="I24" s="29"/>
    </row>
  </sheetData>
  <mergeCells count="4">
    <mergeCell ref="A1:F1"/>
    <mergeCell ref="A2:B2"/>
    <mergeCell ref="C2:D2"/>
    <mergeCell ref="E2:F2"/>
  </mergeCells>
  <printOptions horizontalCentered="1"/>
  <pageMargins left="0.393055555555556" right="0.393055555555556" top="0.59375" bottom="0.393055555555556" header="0.59375" footer="0.1965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大路街道大磨路、铁黄路护坡挡土墙整治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2020-05-27T16:38:00Z</dcterms:created>
  <dcterms:modified xsi:type="dcterms:W3CDTF">2023-01-07T03:07:04Z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B83C6E07FA2841198B840D33047361B7</vt:lpwstr>
  </property>
</Properties>
</file>