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 tabRatio="827"/>
  </bookViews>
  <sheets>
    <sheet name="璧山区青杠街道CC09温双路花生桥维修加固工程" sheetId="17" r:id="rId1"/>
  </sheets>
  <definedNames>
    <definedName name="_xlnm.Print_Area" localSheetId="0">璧山区青杠街道CC09温双路花生桥维修加固工程!$A$1:$G$42</definedName>
    <definedName name="_xlnm.Print_Titles" localSheetId="0">璧山区青杠街道CC09温双路花生桥维修加固工程!$1:$3</definedName>
  </definedNames>
  <calcPr calcId="144525" fullPrecision="0"/>
</workbook>
</file>

<file path=xl/sharedStrings.xml><?xml version="1.0" encoding="utf-8"?>
<sst xmlns="http://schemas.openxmlformats.org/spreadsheetml/2006/main" count="149" uniqueCount="116">
  <si>
    <t>璧山区青杠街道CC09温双路花生桥维修加固工程工程量清单单价审核表</t>
  </si>
  <si>
    <t>金额单位：元</t>
  </si>
  <si>
    <t>编号</t>
  </si>
  <si>
    <t>项目名称</t>
  </si>
  <si>
    <t>主要工作内容</t>
  </si>
  <si>
    <t>单位</t>
  </si>
  <si>
    <t>工程量</t>
  </si>
  <si>
    <t>综合单价</t>
  </si>
  <si>
    <t>合价</t>
  </si>
  <si>
    <t>合计</t>
  </si>
  <si>
    <t>一</t>
  </si>
  <si>
    <t>第100章 总则</t>
  </si>
  <si>
    <t>102-2</t>
  </si>
  <si>
    <t>工程管理-安全生产费</t>
  </si>
  <si>
    <t>1.设置、完善、改造和维护安全防护设施设备支出；
2.配备、维护、保养应急救援的器材和设备支出和应急演练支出；
3.重大危险源和事故隐患评估、监控(包括远程监控)和整改支出；
4.安全生产检查、咨询、评价和安全生产标准化支出；
5.配备和更新现场作业人员安全防护用品支出；
6.安全生产宣传、教育、培训支出；
7.安全生产适用的新技术、新标准、新工艺、新装备的推广应用支出；
8.安全设施及特种设备检测检验支出；
9.其他与安全生产直接相关的支出；
10.按各章清单合计金额（不含安全生产费）*1.5%计算</t>
  </si>
  <si>
    <t>总额</t>
  </si>
  <si>
    <t>二</t>
  </si>
  <si>
    <t>第200章 路基</t>
  </si>
  <si>
    <t>202-2-c</t>
  </si>
  <si>
    <t>场地清理-挖掘旧路面-粒料类</t>
  </si>
  <si>
    <t>1.原桥面开挖、移运、堆放、外运（外运距离3km）； 
2.坑穴的回填、整平、压实；
3.凿除原有桥面</t>
  </si>
  <si>
    <t>m3</t>
  </si>
  <si>
    <t>202-3-e</t>
  </si>
  <si>
    <t>场地清理-拆除结构物-金属结构</t>
  </si>
  <si>
    <t>1.拆除、移运、堆放、回收； 
2.坑穴的回填、整平、压实；
3.拆除原简易栏杆</t>
  </si>
  <si>
    <t>m</t>
  </si>
  <si>
    <t>203-2-a</t>
  </si>
  <si>
    <t>挖方路基-改河、改渠、改路挖方-挖土石方</t>
  </si>
  <si>
    <t>1.施工临时排水、临时防护； 
2.弃土场场地清理； 
3.土石方开挖； 
4.土石方装卸的运输； 
5.填方利用方的分理、堆放； 
6.弃方和剩余材料处理（外运距离3km；外运方量180m3）；
7.疏通河床</t>
  </si>
  <si>
    <t>204-2-a</t>
  </si>
  <si>
    <t>填方路基-改河、改渠、改路填筑-利用土石方填筑</t>
  </si>
  <si>
    <t>1.人工挖运土；
2.装袋，缝口，运输，堆筑（2米高土石围堰）；
3.中间填土夯实；
4.拆除清理</t>
  </si>
  <si>
    <t>208-6-a</t>
  </si>
  <si>
    <t>护坡、护面墙-主动柔性防护网-高清钢丝格栅防护网</t>
  </si>
  <si>
    <t>1.垫层浇筑（15cm厚C25商品混凝土）；
2.施工支架钢管安拆；
3.施工支架预压</t>
  </si>
  <si>
    <t>m2</t>
  </si>
  <si>
    <t>三</t>
  </si>
  <si>
    <t>第300章 路面</t>
  </si>
  <si>
    <t>304-4-a</t>
  </si>
  <si>
    <t>路面基层-级配碎石基层-厚80mm</t>
  </si>
  <si>
    <t>1.清扫整理下承层、洒水湿润； 
2.配运料； 
3.摊铺、整平； 
4.洒水、碾压；
5.实际厚度50mm</t>
  </si>
  <si>
    <t>312-1-a</t>
  </si>
  <si>
    <t>水泥混凝土面板-普通水泥混凝土面板-弯拉强度2.5MPa</t>
  </si>
  <si>
    <t>1.清扫整理下承层,洒水湿润； 
2.模板制作、运输、安装、拆除、维
修、保养； 
3.混凝土（C25商品混凝土）采购、运输、摊铺、振捣、
抹平、养生； 
4.胀缝制作、安装； 
5.压（刻）纹(槽)； 
6.切缝、灌填缝料</t>
  </si>
  <si>
    <t>四</t>
  </si>
  <si>
    <t>第400章 桥梁、涵洞</t>
  </si>
  <si>
    <t>403-2-b</t>
  </si>
  <si>
    <t>钢筋-下部结构钢筋-带肋钢筋(HRB400、RRB400)</t>
  </si>
  <si>
    <t>1.钢筋的保护、储存及除锈； 
2.钢筋调直、接头； 
3.钢筋截断、弯曲； 
4.钢筋安设及固定；
5.位置为桥台前墙及腹拱前墙加固处</t>
  </si>
  <si>
    <t>kg</t>
  </si>
  <si>
    <t>403-3-b</t>
  </si>
  <si>
    <t>钢筋-上部结构钢筋-带肋钢筋(HRB400、RRB400)</t>
  </si>
  <si>
    <t>1.钢筋的保护、储存及除锈； 
2.钢筋调直、接头； 
3.钢筋截断、弯曲； 
4.钢筋安设及固定；
5.位置为主拱圈加固处、腹拱圈加固处及桥面系维修处</t>
  </si>
  <si>
    <t>403-4-b</t>
  </si>
  <si>
    <t>钢筋-附属结构钢筋-带肋钢筋(HRB400、RRB400)</t>
  </si>
  <si>
    <t>1.钢筋的保护、储存及除锈； 
2.钢筋调直、接头； 
3.钢筋截断、弯曲； 
4.钢筋安设及固定；
5.位置为防撞护栏处</t>
  </si>
  <si>
    <t>404-1</t>
  </si>
  <si>
    <t>基础挖方及回填-挖土石方</t>
  </si>
  <si>
    <t>1.地面临时排水； 
2.基坑开挖； 
3.基坑支护； 
4.基坑整修、回填、压实； 
5.弃方移运处理（外运距离3km）；
6.位置桥台前墙加固处</t>
  </si>
  <si>
    <t>410-2-f-1</t>
  </si>
  <si>
    <t>结构混凝土工程-混凝土下部结构-轻型墙式墩台-C25混凝土</t>
  </si>
  <si>
    <t>1.支架及模板制作、运输、安装、拆
除、维修、保养； 
2.预埋件(包括钢板、型钢、钢管及定
位钢筋等)的制作、运输、安装； 
3.混凝土采购（C25片石混凝土）、运输、浇筑、养生；
4.位置为桥台前墙加固回填</t>
  </si>
  <si>
    <t>410-2-f-2</t>
  </si>
  <si>
    <t>结构混凝土工程-混凝土下部结构-轻型墙式墩台-C30混凝土</t>
  </si>
  <si>
    <t>1.支架及模板制作、运输、安装、拆
除、维修、保养； 
2.预埋件(包括钢板、型钢、钢管及定
位钢筋等)的制作、运输、安装； 
3.混凝土采购（C30商品混凝土）、运输、浇筑、养生；
4.刷界面剂、钻孔植筋；
4.位置为腹拱前墙加固</t>
  </si>
  <si>
    <t>410-2-f-4</t>
  </si>
  <si>
    <t>结构混凝土工程-混凝土下部结构-轻型墙式墩台-C40混凝土</t>
  </si>
  <si>
    <t>1.支架及模板制作、运输、安装、拆
除、维修、保养； 
2.预埋件(包括钢板、型钢、钢管及定
位钢筋等)的制作、运输、安装； 
3.混凝土采购（C40商品混凝土、微膨胀砼）、运输、浇筑、养生；
4.刷界面剂、钻孔植筋；
5.位置为桥台前墙加固</t>
  </si>
  <si>
    <t>410-3-f-1</t>
  </si>
  <si>
    <t>结构混凝土工程-混凝土上部结构-现浇板拱桥拱圈-C30混凝土</t>
  </si>
  <si>
    <t>1.支架及模板制作、运输、安装、拆
除、维修、保养； 
2.支架预压； 
3.预埋件(包括钢板、型钢、钢管及定
位钢筋等)的制作、运输、安装； 
4.混凝土采购（C30商品混凝土）、运输、浇筑、养生
5.刷界面剂、钻孔植筋；
6.位置为腹拱圈加固</t>
  </si>
  <si>
    <t>410-3-f-2</t>
  </si>
  <si>
    <t>结构混凝土工程-混凝土上部结构-现浇板拱桥拱圈-C40混凝土</t>
  </si>
  <si>
    <t>1.支架及模板制作、运输、安装、拆
除、维修、保养； 
2.支架预压； 
3.预埋件(包括钢板、型钢、钢管及定
位钢筋等)的制作、运输、安装； 
4.混凝土采购（C40商品混凝土、微膨胀砼）、运输、浇筑、养生
5.刷界面剂、钻孔植筋；
6.位置为腹拱圈加固</t>
  </si>
  <si>
    <t>410-6-b-1</t>
  </si>
  <si>
    <t>结构混凝土工程-现浇混凝土附属结构-桥梁防撞护栏-C30混凝土</t>
  </si>
  <si>
    <t>1.模板制作、运输、安装、拆除、维
修、保养； 
2.预埋件制作、运输、安装； 
3.混凝土采购（C30商品混凝土）、运输、浇筑、养生；
4.钻孔植筋、刷反光油漆</t>
  </si>
  <si>
    <t>410-7-c-1</t>
  </si>
  <si>
    <t>结构混凝土工程-预制混凝土附属结构-人行道-C30混凝土</t>
  </si>
  <si>
    <t>1.模板制作、运输、安装、拆除、维
修、保养； 
2.预埋件制作、运输、安装； 
3.混凝土采购（C20商品混凝土）、运输、浇筑、养生；</t>
  </si>
  <si>
    <t>415-1-a</t>
  </si>
  <si>
    <t>桥面铺装-水泥混凝土桥面铺装-C30混凝土</t>
  </si>
  <si>
    <t>1.清理下承层、湿润； 
2.模板制作、运输、安装、拆除、维
修、保养； 
3.混凝土采购（C20商品混凝土）、运输、浇筑、养生； 
4.压纹、刻槽</t>
  </si>
  <si>
    <t>415-1-g</t>
  </si>
  <si>
    <t>桥面铺装-水泥混凝土桥面铺装-C40防水混凝土</t>
  </si>
  <si>
    <t>1.清理下承层、湿润； 
2.模板制作、运输、安装、拆除、维
修、保养； 
3.混凝土采购（C40防水商品混凝土）、运输、浇筑、养生； 
4.压纹、刻槽</t>
  </si>
  <si>
    <t>415-2-a</t>
  </si>
  <si>
    <t>桥面铺装-防水层-防水涂层</t>
  </si>
  <si>
    <t>1.砂浆制作、运输；
2.抹灰；
3.砂浆厚度3cm，配合比M10</t>
  </si>
  <si>
    <t>415-3-a-1</t>
  </si>
  <si>
    <t>桥面铺装-桥面集中排水-PVC-U排水管-φ110mm</t>
  </si>
  <si>
    <t>1.预埋件制作、运输、安装； 
2.脚手架或吊架的制作、运输、安装、拆除、维修、保养； 
3.排水管及附件制作、运输、安装、固
定（φ100mm）</t>
  </si>
  <si>
    <t>417-7-b</t>
  </si>
  <si>
    <t>桥梁接缝和伸缩装置-镀锌铁皮沥青麻絮伸缩装置-拱桥</t>
  </si>
  <si>
    <t>1.对主拱圈、基础等部位的裂缝进行封闭修补；
2.清理混凝土表面；
3.刷封闭水泥砂浆</t>
  </si>
  <si>
    <t>1.对主拱圈、基础等部位的裂缝进行压力灌浆修补；
2.清理混凝土表面；
3.裂缝压力灌浆</t>
  </si>
  <si>
    <t>1.清理混凝土表面；
2.上部破损部位用丙乳砂浆进行修补</t>
  </si>
  <si>
    <t>1.清理混凝土表面；
2.下部破损部位用M10水泥砂浆进行修补</t>
  </si>
  <si>
    <t>五</t>
  </si>
  <si>
    <t>第600章 交通安全设施及预埋管线</t>
  </si>
  <si>
    <t>604-1-a-3</t>
  </si>
  <si>
    <t>道路交通标志-单柱式交通标志-混凝土基础-C25混凝土</t>
  </si>
  <si>
    <t>1.基础开挖、整修、回填、夯实、弃方
移运处理； 
2.工作面清理； 
3.模板制作、运输、安装、拆除、维
修、保养； 
4.混凝土采购（C25商品混凝土）、运输、浇筑、养生</t>
  </si>
  <si>
    <t>604-1-b-1</t>
  </si>
  <si>
    <t>道路交通标志-单柱式交通标志-立柱-镀锌无缝钢管</t>
  </si>
  <si>
    <t>1.立柱制作、运输； 
2.立柱与板面连接后的整体安装、固定</t>
  </si>
  <si>
    <t>604-1-c-2</t>
  </si>
  <si>
    <t>道路交通标志-单柱式交通标志-标志牌板面-Ⅱ类反光膜铝合金面板</t>
  </si>
  <si>
    <t>1.标志牌制作、运输； 
2.立柱整体连接</t>
  </si>
  <si>
    <t>604-1-d-1</t>
  </si>
  <si>
    <t>道路交通标志-单柱式交通标志-基础钢筋-光圆钢筋(HPB300)</t>
  </si>
  <si>
    <t>1.钢筋的保护、储存及除锈； 
2.钢筋调直、接头； 
3.钢筋截断、弯曲； 
4.钢筋安设及固定</t>
  </si>
  <si>
    <t>605-1-b</t>
  </si>
  <si>
    <t>道路交通标线-热熔型涂料路面标线-反光型</t>
  </si>
  <si>
    <t>1.路面清扫； 
2.刮涂底油，加热熔化标线涂料； 
3.喷(括)标线； 
4.撒布玻璃珠； 
5.养护</t>
  </si>
  <si>
    <t>备注：清单按《重庆市公路工程工程量清单及计量规范》（2016年版）分类。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</si>
</sst>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5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176" fontId="2" fillId="2" borderId="0" xfId="0" applyNumberFormat="1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_（附件）璧山区三合镇粮邓路公路工程项目工程量清单单价审核表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B35" sqref="B35"/>
    </sheetView>
  </sheetViews>
  <sheetFormatPr defaultColWidth="9" defaultRowHeight="13.5"/>
  <cols>
    <col min="1" max="1" width="11.625" style="3" customWidth="1"/>
    <col min="2" max="2" width="35.1083333333333" style="5" customWidth="1"/>
    <col min="3" max="3" width="39.5" style="6" customWidth="1"/>
    <col min="4" max="4" width="7.625" style="3" customWidth="1"/>
    <col min="5" max="5" width="10.7583333333333" style="7" customWidth="1"/>
    <col min="6" max="6" width="11.5" style="8" customWidth="1"/>
    <col min="7" max="7" width="15.4333333333333" style="7" customWidth="1"/>
    <col min="8" max="8" width="9.625" style="3" customWidth="1"/>
    <col min="9" max="9" width="11.5" style="3"/>
    <col min="10" max="10" width="15.375" style="3"/>
    <col min="11" max="12" width="13.75" style="3"/>
    <col min="13" max="13" width="12.875" style="3"/>
    <col min="14" max="16384" width="9" style="3"/>
  </cols>
  <sheetData>
    <row r="1" s="1" customFormat="1" ht="19.5" spans="1:7">
      <c r="A1" s="9" t="s">
        <v>0</v>
      </c>
      <c r="B1" s="10"/>
      <c r="C1" s="9"/>
      <c r="D1" s="9"/>
      <c r="E1" s="11"/>
      <c r="F1" s="9"/>
      <c r="G1" s="11"/>
    </row>
    <row r="2" s="1" customFormat="1" spans="1:7">
      <c r="A2" s="12"/>
      <c r="B2" s="13"/>
      <c r="C2" s="12"/>
      <c r="E2" s="14"/>
      <c r="F2" s="15"/>
      <c r="G2" s="7" t="s">
        <v>1</v>
      </c>
    </row>
    <row r="3" spans="1:7">
      <c r="A3" s="16" t="s">
        <v>2</v>
      </c>
      <c r="B3" s="16" t="s">
        <v>3</v>
      </c>
      <c r="C3" s="17" t="s">
        <v>4</v>
      </c>
      <c r="D3" s="16" t="s">
        <v>5</v>
      </c>
      <c r="E3" s="18" t="s">
        <v>6</v>
      </c>
      <c r="F3" s="16" t="s">
        <v>7</v>
      </c>
      <c r="G3" s="18" t="s">
        <v>8</v>
      </c>
    </row>
    <row r="4" s="2" customFormat="1" spans="1:7">
      <c r="A4" s="19"/>
      <c r="B4" s="20" t="s">
        <v>9</v>
      </c>
      <c r="C4" s="21"/>
      <c r="D4" s="19"/>
      <c r="E4" s="22"/>
      <c r="F4" s="16"/>
      <c r="G4" s="22">
        <f>+G5+G7+G13+G16+G36</f>
        <v>400385.77</v>
      </c>
    </row>
    <row r="5" s="2" customFormat="1" spans="1:7">
      <c r="A5" s="19" t="s">
        <v>10</v>
      </c>
      <c r="B5" s="20" t="s">
        <v>11</v>
      </c>
      <c r="C5" s="21"/>
      <c r="D5" s="19"/>
      <c r="E5" s="22"/>
      <c r="F5" s="16"/>
      <c r="G5" s="22">
        <f>SUM(G6:G6)</f>
        <v>5917.03</v>
      </c>
    </row>
    <row r="6" s="2" customFormat="1" ht="229.5" spans="1:7">
      <c r="A6" s="17" t="s">
        <v>12</v>
      </c>
      <c r="B6" s="17" t="s">
        <v>13</v>
      </c>
      <c r="C6" s="23" t="s">
        <v>14</v>
      </c>
      <c r="D6" s="16" t="s">
        <v>15</v>
      </c>
      <c r="E6" s="18">
        <v>1</v>
      </c>
      <c r="F6" s="18">
        <f>+(G7+G13+G16+G36)*1.5%</f>
        <v>5917.03</v>
      </c>
      <c r="G6" s="18">
        <f>+E6*F6</f>
        <v>5917.03</v>
      </c>
    </row>
    <row r="7" s="1" customFormat="1" spans="1:7">
      <c r="A7" s="19" t="s">
        <v>16</v>
      </c>
      <c r="B7" s="20" t="s">
        <v>17</v>
      </c>
      <c r="C7" s="21"/>
      <c r="D7" s="19"/>
      <c r="E7" s="22"/>
      <c r="F7" s="16"/>
      <c r="G7" s="22">
        <f>SUM(G8:G12)</f>
        <v>37945.68</v>
      </c>
    </row>
    <row r="8" s="1" customFormat="1" ht="65" customHeight="1" spans="1:7">
      <c r="A8" s="17" t="s">
        <v>18</v>
      </c>
      <c r="B8" s="17" t="s">
        <v>19</v>
      </c>
      <c r="C8" s="23" t="s">
        <v>20</v>
      </c>
      <c r="D8" s="16" t="s">
        <v>21</v>
      </c>
      <c r="E8" s="18">
        <v>78</v>
      </c>
      <c r="F8" s="16">
        <v>49.08</v>
      </c>
      <c r="G8" s="18">
        <f t="shared" ref="G8:G12" si="0">E8*F8</f>
        <v>3828.24</v>
      </c>
    </row>
    <row r="9" s="1" customFormat="1" ht="45" customHeight="1" spans="1:7">
      <c r="A9" s="17" t="s">
        <v>22</v>
      </c>
      <c r="B9" s="17" t="s">
        <v>23</v>
      </c>
      <c r="C9" s="23" t="s">
        <v>24</v>
      </c>
      <c r="D9" s="16" t="s">
        <v>25</v>
      </c>
      <c r="E9" s="18">
        <v>52</v>
      </c>
      <c r="F9" s="16">
        <v>13.65</v>
      </c>
      <c r="G9" s="18">
        <f t="shared" si="0"/>
        <v>709.8</v>
      </c>
    </row>
    <row r="10" s="1" customFormat="1" ht="112" customHeight="1" spans="1:7">
      <c r="A10" s="17" t="s">
        <v>26</v>
      </c>
      <c r="B10" s="17" t="s">
        <v>27</v>
      </c>
      <c r="C10" s="23" t="s">
        <v>28</v>
      </c>
      <c r="D10" s="16" t="s">
        <v>21</v>
      </c>
      <c r="E10" s="18">
        <v>180</v>
      </c>
      <c r="F10" s="16">
        <v>13.27</v>
      </c>
      <c r="G10" s="18">
        <f t="shared" si="0"/>
        <v>2388.6</v>
      </c>
    </row>
    <row r="11" s="1" customFormat="1" ht="76" customHeight="1" spans="1:7">
      <c r="A11" s="17" t="s">
        <v>29</v>
      </c>
      <c r="B11" s="17" t="s">
        <v>30</v>
      </c>
      <c r="C11" s="23" t="s">
        <v>31</v>
      </c>
      <c r="D11" s="16" t="s">
        <v>25</v>
      </c>
      <c r="E11" s="18">
        <v>18</v>
      </c>
      <c r="F11" s="16">
        <v>534.28</v>
      </c>
      <c r="G11" s="18">
        <f t="shared" si="0"/>
        <v>9617.04</v>
      </c>
    </row>
    <row r="12" s="1" customFormat="1" ht="51" customHeight="1" spans="1:7">
      <c r="A12" s="17" t="s">
        <v>32</v>
      </c>
      <c r="B12" s="17" t="s">
        <v>33</v>
      </c>
      <c r="C12" s="23" t="s">
        <v>34</v>
      </c>
      <c r="D12" s="16" t="s">
        <v>35</v>
      </c>
      <c r="E12" s="18">
        <v>72</v>
      </c>
      <c r="F12" s="16">
        <v>297.25</v>
      </c>
      <c r="G12" s="18">
        <f t="shared" si="0"/>
        <v>21402</v>
      </c>
    </row>
    <row r="13" s="3" customFormat="1" spans="1:10">
      <c r="A13" s="19" t="s">
        <v>36</v>
      </c>
      <c r="B13" s="20" t="s">
        <v>37</v>
      </c>
      <c r="C13" s="21"/>
      <c r="D13" s="19"/>
      <c r="E13" s="22"/>
      <c r="F13" s="16"/>
      <c r="G13" s="22">
        <f>SUM(G14:G15)</f>
        <v>17141.67</v>
      </c>
      <c r="J13" s="1"/>
    </row>
    <row r="14" s="3" customFormat="1" ht="76" customHeight="1" spans="1:10">
      <c r="A14" s="17" t="s">
        <v>38</v>
      </c>
      <c r="B14" s="17" t="s">
        <v>39</v>
      </c>
      <c r="C14" s="23" t="s">
        <v>40</v>
      </c>
      <c r="D14" s="16" t="s">
        <v>35</v>
      </c>
      <c r="E14" s="18">
        <v>115</v>
      </c>
      <c r="F14" s="16">
        <v>10.71</v>
      </c>
      <c r="G14" s="18">
        <f>E14*F14</f>
        <v>1231.65</v>
      </c>
      <c r="J14" s="1"/>
    </row>
    <row r="15" s="3" customFormat="1" ht="129" customHeight="1" spans="1:10">
      <c r="A15" s="17" t="s">
        <v>41</v>
      </c>
      <c r="B15" s="17" t="s">
        <v>42</v>
      </c>
      <c r="C15" s="23" t="s">
        <v>43</v>
      </c>
      <c r="D15" s="16" t="s">
        <v>21</v>
      </c>
      <c r="E15" s="18">
        <v>23</v>
      </c>
      <c r="F15" s="16">
        <v>691.74</v>
      </c>
      <c r="G15" s="18">
        <f>E15*F15</f>
        <v>15910.02</v>
      </c>
      <c r="J15" s="1"/>
    </row>
    <row r="16" s="3" customFormat="1" customHeight="1" spans="1:10">
      <c r="A16" s="19" t="s">
        <v>44</v>
      </c>
      <c r="B16" s="20" t="s">
        <v>45</v>
      </c>
      <c r="C16" s="21"/>
      <c r="D16" s="19"/>
      <c r="E16" s="22"/>
      <c r="F16" s="16"/>
      <c r="G16" s="22">
        <f>SUM(G17:G35)</f>
        <v>335270.28</v>
      </c>
      <c r="J16" s="1"/>
    </row>
    <row r="17" s="3" customFormat="1" ht="68" customHeight="1" spans="1:10">
      <c r="A17" s="17" t="s">
        <v>46</v>
      </c>
      <c r="B17" s="17" t="s">
        <v>47</v>
      </c>
      <c r="C17" s="23" t="s">
        <v>48</v>
      </c>
      <c r="D17" s="16" t="s">
        <v>49</v>
      </c>
      <c r="E17" s="18">
        <v>1413</v>
      </c>
      <c r="F17" s="16">
        <v>6.5</v>
      </c>
      <c r="G17" s="18">
        <f t="shared" ref="G16:G34" si="1">E17*F17</f>
        <v>9184.5</v>
      </c>
      <c r="J17" s="1"/>
    </row>
    <row r="18" s="3" customFormat="1" ht="84" customHeight="1" spans="1:10">
      <c r="A18" s="17" t="s">
        <v>50</v>
      </c>
      <c r="B18" s="17" t="s">
        <v>51</v>
      </c>
      <c r="C18" s="23" t="s">
        <v>52</v>
      </c>
      <c r="D18" s="16" t="s">
        <v>49</v>
      </c>
      <c r="E18" s="18">
        <v>10803.9</v>
      </c>
      <c r="F18" s="16">
        <v>6.85</v>
      </c>
      <c r="G18" s="18">
        <f t="shared" si="1"/>
        <v>74006.72</v>
      </c>
      <c r="J18" s="1"/>
    </row>
    <row r="19" s="3" customFormat="1" ht="71" customHeight="1" spans="1:10">
      <c r="A19" s="17" t="s">
        <v>53</v>
      </c>
      <c r="B19" s="17" t="s">
        <v>54</v>
      </c>
      <c r="C19" s="23" t="s">
        <v>55</v>
      </c>
      <c r="D19" s="16" t="s">
        <v>49</v>
      </c>
      <c r="E19" s="18">
        <v>2428.4</v>
      </c>
      <c r="F19" s="16">
        <v>6.85</v>
      </c>
      <c r="G19" s="18">
        <f t="shared" si="1"/>
        <v>16634.54</v>
      </c>
      <c r="J19" s="1"/>
    </row>
    <row r="20" s="3" customFormat="1" ht="90" customHeight="1" spans="1:10">
      <c r="A20" s="17" t="s">
        <v>56</v>
      </c>
      <c r="B20" s="17" t="s">
        <v>57</v>
      </c>
      <c r="C20" s="23" t="s">
        <v>58</v>
      </c>
      <c r="D20" s="16" t="s">
        <v>21</v>
      </c>
      <c r="E20" s="18">
        <v>5</v>
      </c>
      <c r="F20" s="16">
        <v>48.6</v>
      </c>
      <c r="G20" s="18">
        <f t="shared" si="1"/>
        <v>243</v>
      </c>
      <c r="J20" s="1"/>
    </row>
    <row r="21" s="3" customFormat="1" ht="100" customHeight="1" spans="1:10">
      <c r="A21" s="17" t="s">
        <v>59</v>
      </c>
      <c r="B21" s="17" t="s">
        <v>60</v>
      </c>
      <c r="C21" s="23" t="s">
        <v>61</v>
      </c>
      <c r="D21" s="16" t="s">
        <v>21</v>
      </c>
      <c r="E21" s="18">
        <v>5</v>
      </c>
      <c r="F21" s="16">
        <v>538.6</v>
      </c>
      <c r="G21" s="18">
        <f t="shared" si="1"/>
        <v>2693</v>
      </c>
      <c r="J21" s="1"/>
    </row>
    <row r="22" s="3" customFormat="1" ht="118" customHeight="1" spans="1:10">
      <c r="A22" s="17" t="s">
        <v>62</v>
      </c>
      <c r="B22" s="17" t="s">
        <v>63</v>
      </c>
      <c r="C22" s="23" t="s">
        <v>64</v>
      </c>
      <c r="D22" s="16" t="s">
        <v>21</v>
      </c>
      <c r="E22" s="18">
        <v>11.6</v>
      </c>
      <c r="F22" s="16">
        <v>1259.57</v>
      </c>
      <c r="G22" s="18">
        <f t="shared" si="1"/>
        <v>14611.01</v>
      </c>
      <c r="J22" s="1"/>
    </row>
    <row r="23" s="3" customFormat="1" ht="118" customHeight="1" spans="1:10">
      <c r="A23" s="17" t="s">
        <v>65</v>
      </c>
      <c r="B23" s="17" t="s">
        <v>66</v>
      </c>
      <c r="C23" s="23" t="s">
        <v>67</v>
      </c>
      <c r="D23" s="16" t="s">
        <v>21</v>
      </c>
      <c r="E23" s="18">
        <v>2.6</v>
      </c>
      <c r="F23" s="16">
        <v>2192.69</v>
      </c>
      <c r="G23" s="18">
        <f t="shared" si="1"/>
        <v>5700.99</v>
      </c>
      <c r="J23" s="1"/>
    </row>
    <row r="24" s="3" customFormat="1" ht="131" customHeight="1" spans="1:10">
      <c r="A24" s="17" t="s">
        <v>68</v>
      </c>
      <c r="B24" s="17" t="s">
        <v>69</v>
      </c>
      <c r="C24" s="23" t="s">
        <v>70</v>
      </c>
      <c r="D24" s="16" t="s">
        <v>21</v>
      </c>
      <c r="E24" s="18">
        <v>6.8</v>
      </c>
      <c r="F24" s="16">
        <v>2409.41</v>
      </c>
      <c r="G24" s="18">
        <f t="shared" si="1"/>
        <v>16383.99</v>
      </c>
      <c r="J24" s="1"/>
    </row>
    <row r="25" s="3" customFormat="1" ht="129" customHeight="1" spans="1:10">
      <c r="A25" s="17" t="s">
        <v>71</v>
      </c>
      <c r="B25" s="17" t="s">
        <v>72</v>
      </c>
      <c r="C25" s="23" t="s">
        <v>73</v>
      </c>
      <c r="D25" s="16" t="s">
        <v>21</v>
      </c>
      <c r="E25" s="18">
        <v>31.4</v>
      </c>
      <c r="F25" s="16">
        <v>3231.78</v>
      </c>
      <c r="G25" s="18">
        <f t="shared" si="1"/>
        <v>101477.89</v>
      </c>
      <c r="J25" s="1"/>
    </row>
    <row r="26" s="3" customFormat="1" ht="92" customHeight="1" spans="1:10">
      <c r="A26" s="17" t="s">
        <v>74</v>
      </c>
      <c r="B26" s="17" t="s">
        <v>75</v>
      </c>
      <c r="C26" s="23" t="s">
        <v>76</v>
      </c>
      <c r="D26" s="16" t="s">
        <v>21</v>
      </c>
      <c r="E26" s="18">
        <v>17.7</v>
      </c>
      <c r="F26" s="16">
        <v>1859.72</v>
      </c>
      <c r="G26" s="18">
        <f t="shared" si="1"/>
        <v>32917.04</v>
      </c>
      <c r="J26" s="1"/>
    </row>
    <row r="27" s="3" customFormat="1" ht="77" customHeight="1" spans="1:10">
      <c r="A27" s="17" t="s">
        <v>77</v>
      </c>
      <c r="B27" s="17" t="s">
        <v>78</v>
      </c>
      <c r="C27" s="23" t="s">
        <v>79</v>
      </c>
      <c r="D27" s="16" t="s">
        <v>21</v>
      </c>
      <c r="E27" s="18">
        <v>1.5</v>
      </c>
      <c r="F27" s="16">
        <v>516</v>
      </c>
      <c r="G27" s="18">
        <f t="shared" si="1"/>
        <v>774</v>
      </c>
      <c r="J27" s="1"/>
    </row>
    <row r="28" s="3" customFormat="1" ht="91" customHeight="1" spans="1:10">
      <c r="A28" s="17" t="s">
        <v>80</v>
      </c>
      <c r="B28" s="17" t="s">
        <v>81</v>
      </c>
      <c r="C28" s="23" t="s">
        <v>82</v>
      </c>
      <c r="D28" s="16" t="s">
        <v>21</v>
      </c>
      <c r="E28" s="18">
        <v>13</v>
      </c>
      <c r="F28" s="16">
        <v>944.54</v>
      </c>
      <c r="G28" s="18">
        <f t="shared" si="1"/>
        <v>12279.02</v>
      </c>
      <c r="J28" s="1"/>
    </row>
    <row r="29" s="3" customFormat="1" ht="93" customHeight="1" spans="1:10">
      <c r="A29" s="17" t="s">
        <v>83</v>
      </c>
      <c r="B29" s="17" t="s">
        <v>84</v>
      </c>
      <c r="C29" s="23" t="s">
        <v>85</v>
      </c>
      <c r="D29" s="16" t="s">
        <v>21</v>
      </c>
      <c r="E29" s="18">
        <v>26</v>
      </c>
      <c r="F29" s="16">
        <v>1045.62</v>
      </c>
      <c r="G29" s="18">
        <f t="shared" si="1"/>
        <v>27186.12</v>
      </c>
      <c r="J29" s="1"/>
    </row>
    <row r="30" s="3" customFormat="1" ht="48" customHeight="1" spans="1:10">
      <c r="A30" s="17" t="s">
        <v>86</v>
      </c>
      <c r="B30" s="17" t="s">
        <v>87</v>
      </c>
      <c r="C30" s="23" t="s">
        <v>88</v>
      </c>
      <c r="D30" s="16" t="s">
        <v>35</v>
      </c>
      <c r="E30" s="18">
        <v>66</v>
      </c>
      <c r="F30" s="16">
        <v>23.15</v>
      </c>
      <c r="G30" s="18">
        <f t="shared" si="1"/>
        <v>1527.9</v>
      </c>
      <c r="J30" s="1"/>
    </row>
    <row r="31" s="3" customFormat="1" ht="69" customHeight="1" spans="1:10">
      <c r="A31" s="17" t="s">
        <v>89</v>
      </c>
      <c r="B31" s="17" t="s">
        <v>90</v>
      </c>
      <c r="C31" s="23" t="s">
        <v>91</v>
      </c>
      <c r="D31" s="16" t="s">
        <v>25</v>
      </c>
      <c r="E31" s="18">
        <v>7.2</v>
      </c>
      <c r="F31" s="16">
        <v>42.22</v>
      </c>
      <c r="G31" s="18">
        <f t="shared" si="1"/>
        <v>303.98</v>
      </c>
      <c r="J31" s="1"/>
    </row>
    <row r="32" s="3" customFormat="1" ht="63" customHeight="1" spans="1:10">
      <c r="A32" s="17" t="s">
        <v>92</v>
      </c>
      <c r="B32" s="17" t="s">
        <v>93</v>
      </c>
      <c r="C32" s="23" t="s">
        <v>94</v>
      </c>
      <c r="D32" s="16" t="s">
        <v>25</v>
      </c>
      <c r="E32" s="18">
        <v>102</v>
      </c>
      <c r="F32" s="16">
        <v>35.86</v>
      </c>
      <c r="G32" s="18">
        <f t="shared" si="1"/>
        <v>3657.72</v>
      </c>
      <c r="J32" s="1"/>
    </row>
    <row r="33" s="3" customFormat="1" ht="60" customHeight="1" spans="1:10">
      <c r="A33" s="17" t="s">
        <v>92</v>
      </c>
      <c r="B33" s="17" t="s">
        <v>93</v>
      </c>
      <c r="C33" s="23" t="s">
        <v>95</v>
      </c>
      <c r="D33" s="16" t="s">
        <v>25</v>
      </c>
      <c r="E33" s="18">
        <v>87</v>
      </c>
      <c r="F33" s="16">
        <v>108.41</v>
      </c>
      <c r="G33" s="18">
        <f t="shared" si="1"/>
        <v>9431.67</v>
      </c>
      <c r="J33" s="1"/>
    </row>
    <row r="34" s="3" customFormat="1" ht="42" customHeight="1" spans="1:10">
      <c r="A34" s="17" t="s">
        <v>92</v>
      </c>
      <c r="B34" s="17" t="s">
        <v>93</v>
      </c>
      <c r="C34" s="23" t="s">
        <v>96</v>
      </c>
      <c r="D34" s="16" t="s">
        <v>35</v>
      </c>
      <c r="E34" s="18">
        <v>36.4</v>
      </c>
      <c r="F34" s="16">
        <v>122.45</v>
      </c>
      <c r="G34" s="18">
        <f t="shared" si="1"/>
        <v>4457.18</v>
      </c>
      <c r="J34" s="1"/>
    </row>
    <row r="35" s="3" customFormat="1" ht="42" customHeight="1" spans="1:10">
      <c r="A35" s="17" t="s">
        <v>92</v>
      </c>
      <c r="B35" s="17" t="s">
        <v>93</v>
      </c>
      <c r="C35" s="23" t="s">
        <v>97</v>
      </c>
      <c r="D35" s="16" t="s">
        <v>21</v>
      </c>
      <c r="E35" s="18">
        <v>2.8</v>
      </c>
      <c r="F35" s="16">
        <v>642.86</v>
      </c>
      <c r="G35" s="18">
        <f t="shared" ref="G35:G41" si="2">E35*F35</f>
        <v>1800.01</v>
      </c>
      <c r="J35" s="1"/>
    </row>
    <row r="36" s="3" customFormat="1" spans="1:7">
      <c r="A36" s="19" t="s">
        <v>98</v>
      </c>
      <c r="B36" s="20" t="s">
        <v>99</v>
      </c>
      <c r="C36" s="21"/>
      <c r="D36" s="19"/>
      <c r="E36" s="22"/>
      <c r="F36" s="16"/>
      <c r="G36" s="22">
        <f>SUM(G37:G41)</f>
        <v>4111.11</v>
      </c>
    </row>
    <row r="37" s="4" customFormat="1" ht="99" customHeight="1" spans="1:7">
      <c r="A37" s="17" t="s">
        <v>100</v>
      </c>
      <c r="B37" s="17" t="s">
        <v>101</v>
      </c>
      <c r="C37" s="23" t="s">
        <v>102</v>
      </c>
      <c r="D37" s="16" t="s">
        <v>21</v>
      </c>
      <c r="E37" s="18">
        <v>1.98</v>
      </c>
      <c r="F37" s="16">
        <v>693.94</v>
      </c>
      <c r="G37" s="18">
        <f t="shared" si="2"/>
        <v>1374</v>
      </c>
    </row>
    <row r="38" s="4" customFormat="1" ht="47" customHeight="1" spans="1:7">
      <c r="A38" s="17" t="s">
        <v>103</v>
      </c>
      <c r="B38" s="17" t="s">
        <v>104</v>
      </c>
      <c r="C38" s="23" t="s">
        <v>105</v>
      </c>
      <c r="D38" s="16" t="s">
        <v>49</v>
      </c>
      <c r="E38" s="18">
        <v>27</v>
      </c>
      <c r="F38" s="16">
        <v>8.52</v>
      </c>
      <c r="G38" s="18">
        <f t="shared" si="2"/>
        <v>230.04</v>
      </c>
    </row>
    <row r="39" s="4" customFormat="1" ht="40" customHeight="1" spans="1:7">
      <c r="A39" s="17" t="s">
        <v>106</v>
      </c>
      <c r="B39" s="17" t="s">
        <v>107</v>
      </c>
      <c r="C39" s="23" t="s">
        <v>108</v>
      </c>
      <c r="D39" s="16" t="s">
        <v>35</v>
      </c>
      <c r="E39" s="18">
        <v>1.19</v>
      </c>
      <c r="F39" s="16">
        <v>1308.4</v>
      </c>
      <c r="G39" s="18">
        <f t="shared" si="2"/>
        <v>1557</v>
      </c>
    </row>
    <row r="40" s="4" customFormat="1" ht="70" customHeight="1" spans="1:7">
      <c r="A40" s="17" t="s">
        <v>109</v>
      </c>
      <c r="B40" s="17" t="s">
        <v>110</v>
      </c>
      <c r="C40" s="23" t="s">
        <v>111</v>
      </c>
      <c r="D40" s="16" t="s">
        <v>49</v>
      </c>
      <c r="E40" s="18">
        <v>47</v>
      </c>
      <c r="F40" s="16">
        <v>6.81</v>
      </c>
      <c r="G40" s="18">
        <f t="shared" si="2"/>
        <v>320.07</v>
      </c>
    </row>
    <row r="41" s="3" customFormat="1" ht="75" customHeight="1" spans="1:7">
      <c r="A41" s="17" t="s">
        <v>112</v>
      </c>
      <c r="B41" s="17" t="s">
        <v>113</v>
      </c>
      <c r="C41" s="23" t="s">
        <v>114</v>
      </c>
      <c r="D41" s="16" t="s">
        <v>35</v>
      </c>
      <c r="E41" s="18">
        <v>12.6</v>
      </c>
      <c r="F41" s="16">
        <v>50</v>
      </c>
      <c r="G41" s="18">
        <f t="shared" si="2"/>
        <v>630</v>
      </c>
    </row>
    <row r="42" spans="1:7">
      <c r="A42" s="24" t="s">
        <v>115</v>
      </c>
      <c r="B42" s="25"/>
      <c r="C42" s="24"/>
      <c r="D42" s="24"/>
      <c r="E42" s="26"/>
      <c r="F42" s="6"/>
      <c r="G42" s="27"/>
    </row>
  </sheetData>
  <mergeCells count="3">
    <mergeCell ref="A1:G1"/>
    <mergeCell ref="A2:B2"/>
    <mergeCell ref="A42:G42"/>
  </mergeCells>
  <printOptions horizontalCentered="1"/>
  <pageMargins left="0.708333333333333" right="0.708333333333333" top="0.472222222222222" bottom="0.432638888888889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璧山区青杠街道CC09温双路花生桥维修加固工程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江浩然</cp:lastModifiedBy>
  <dcterms:created xsi:type="dcterms:W3CDTF">2018-09-20T05:37:00Z</dcterms:created>
  <cp:lastPrinted>2019-08-05T02:39:00Z</cp:lastPrinted>
  <dcterms:modified xsi:type="dcterms:W3CDTF">2023-08-09T01:23:46Z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F2D3CBA379B34E999954221B368587C5</vt:lpwstr>
  </property>
</Properties>
</file>