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发包清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<sst xmlns="http://schemas.openxmlformats.org/spreadsheetml/2006/main" count="326" uniqueCount="138">
  <si>
    <t>璧山区2024年山坪塘整治维修工程(甘家湾、钻山沟段)发包清单表</t>
  </si>
  <si>
    <t>项目名称：璧山区八塘镇2024年山坪塘整治工程(甘家湾、钻山沟段)</t>
  </si>
  <si>
    <t>审核单位：重庆市璧山区八塘镇人民政府</t>
  </si>
  <si>
    <t>序号</t>
  </si>
  <si>
    <t>单项名称</t>
  </si>
  <si>
    <t>单位</t>
  </si>
  <si>
    <t>审定</t>
  </si>
  <si>
    <t>工程量</t>
  </si>
  <si>
    <t>综合单价</t>
  </si>
  <si>
    <t>合计（元）</t>
  </si>
  <si>
    <t>建筑工程</t>
  </si>
  <si>
    <t>一</t>
  </si>
  <si>
    <t>甘家湾山坪塘</t>
  </si>
  <si>
    <t>（一）</t>
  </si>
  <si>
    <t>上游坝坡</t>
  </si>
  <si>
    <t>1</t>
  </si>
  <si>
    <t>清淤</t>
  </si>
  <si>
    <t>m³</t>
  </si>
  <si>
    <t>224</t>
  </si>
  <si>
    <t>2</t>
  </si>
  <si>
    <t>粘土防渗铺盖</t>
  </si>
  <si>
    <t>（二）</t>
  </si>
  <si>
    <t>下游坝坡</t>
  </si>
  <si>
    <t>土方开挖</t>
  </si>
  <si>
    <t>石方开挖</t>
  </si>
  <si>
    <t>3</t>
  </si>
  <si>
    <t>土石夯实回填</t>
  </si>
  <si>
    <t>34.96</t>
  </si>
  <si>
    <t>4</t>
  </si>
  <si>
    <t>干砌条石镇脚</t>
  </si>
  <si>
    <t>12.15</t>
  </si>
  <si>
    <t>5</t>
  </si>
  <si>
    <t>条石表面标打</t>
  </si>
  <si>
    <t>m²</t>
  </si>
  <si>
    <t>16</t>
  </si>
  <si>
    <t>26.04</t>
  </si>
  <si>
    <t>（三）</t>
  </si>
  <si>
    <t>坝顶</t>
  </si>
  <si>
    <t>拆除砼路面</t>
  </si>
  <si>
    <t>261.09</t>
  </si>
  <si>
    <t>拆除浆砌条石框格</t>
  </si>
  <si>
    <t>1.29</t>
  </si>
  <si>
    <t>69.32</t>
  </si>
  <si>
    <t>大坝夯实回填黏土</t>
  </si>
  <si>
    <t>71.66</t>
  </si>
  <si>
    <t>浆砌条石框格</t>
  </si>
  <si>
    <t>碎石垫层 100mm</t>
  </si>
  <si>
    <t>5.08</t>
  </si>
  <si>
    <t>6</t>
  </si>
  <si>
    <t>C20混凝土路面</t>
  </si>
  <si>
    <t>50.77</t>
  </si>
  <si>
    <t>61.63</t>
  </si>
  <si>
    <t>7</t>
  </si>
  <si>
    <t>M10水泥砂浆开槽勾缝</t>
  </si>
  <si>
    <t>8.1</t>
  </si>
  <si>
    <t>19.65</t>
  </si>
  <si>
    <t>8</t>
  </si>
  <si>
    <t>（四）</t>
  </si>
  <si>
    <t>放水设施</t>
  </si>
  <si>
    <t>夯实回填黏土</t>
  </si>
  <si>
    <t>C20W4包封混凝土</t>
  </si>
  <si>
    <t>钢筋制安</t>
  </si>
  <si>
    <t>t</t>
  </si>
  <si>
    <t>0.04</t>
  </si>
  <si>
    <t>45.35</t>
  </si>
  <si>
    <t>（五）</t>
  </si>
  <si>
    <t>溢洪道</t>
  </si>
  <si>
    <t>钢筋砼预制板拆除</t>
  </si>
  <si>
    <t>12.48</t>
  </si>
  <si>
    <t>4.69</t>
  </si>
  <si>
    <t>拆除混凝土底板</t>
  </si>
  <si>
    <t>0.96</t>
  </si>
  <si>
    <t>拆除浆砌条石</t>
  </si>
  <si>
    <t>46.62</t>
  </si>
  <si>
    <t>土方夯实回填</t>
  </si>
  <si>
    <t>旧条石翻安（M7.5浆砌条石）</t>
  </si>
  <si>
    <t>23.95</t>
  </si>
  <si>
    <t>217.44</t>
  </si>
  <si>
    <t>M7.5浆砌条石</t>
  </si>
  <si>
    <t>22</t>
  </si>
  <si>
    <t>C20砼底板</t>
  </si>
  <si>
    <t>3.45</t>
  </si>
  <si>
    <t>9</t>
  </si>
  <si>
    <t>C25预制钢筋砼板</t>
  </si>
  <si>
    <t>1.79</t>
  </si>
  <si>
    <t>932.44</t>
  </si>
  <si>
    <t>10</t>
  </si>
  <si>
    <t>32.56</t>
  </si>
  <si>
    <t>11</t>
  </si>
  <si>
    <t>二</t>
  </si>
  <si>
    <t>钻山沟山坪塘</t>
  </si>
  <si>
    <t>黏土夯实回填</t>
  </si>
  <si>
    <t>25.16</t>
  </si>
  <si>
    <t>C20W4混凝土防渗墙</t>
  </si>
  <si>
    <t>0.65</t>
  </si>
  <si>
    <t>φ18螺纹锚筋</t>
  </si>
  <si>
    <t>根</t>
  </si>
  <si>
    <t>37</t>
  </si>
  <si>
    <t>36.64</t>
  </si>
  <si>
    <t>651型橡胶止水带</t>
  </si>
  <si>
    <t>m</t>
  </si>
  <si>
    <t>20.4</t>
  </si>
  <si>
    <t>93.56</t>
  </si>
  <si>
    <t>3.09</t>
  </si>
  <si>
    <t>11.66</t>
  </si>
  <si>
    <t>116.62</t>
  </si>
  <si>
    <t>22.2</t>
  </si>
  <si>
    <t>13.96</t>
  </si>
  <si>
    <t>拆除干砌条石</t>
  </si>
  <si>
    <t>20.17</t>
  </si>
  <si>
    <t>干砌条石恢复</t>
  </si>
  <si>
    <t>1.0MpaΦ160PE100放水管</t>
  </si>
  <si>
    <t>11.5</t>
  </si>
  <si>
    <t>106.52</t>
  </si>
  <si>
    <t>截流环</t>
  </si>
  <si>
    <t>套</t>
  </si>
  <si>
    <t>360.00</t>
  </si>
  <si>
    <t>拦污栅（含安装）</t>
  </si>
  <si>
    <t>230.00</t>
  </si>
  <si>
    <t>闸阀井</t>
  </si>
  <si>
    <t>个</t>
  </si>
  <si>
    <t>780.00</t>
  </si>
  <si>
    <t>软密封暗杆闸阀Z45X-16 DN150（含安装）</t>
  </si>
  <si>
    <t>1588.03</t>
  </si>
  <si>
    <t>8.82</t>
  </si>
  <si>
    <t>1.73</t>
  </si>
  <si>
    <t>18.98</t>
  </si>
  <si>
    <t>18.01</t>
  </si>
  <si>
    <t>1.76</t>
  </si>
  <si>
    <t>1.06</t>
  </si>
  <si>
    <t>30.1</t>
  </si>
  <si>
    <t>三</t>
  </si>
  <si>
    <t>其他临时工程</t>
  </si>
  <si>
    <t>项</t>
  </si>
  <si>
    <t>四</t>
  </si>
  <si>
    <t>二类费用</t>
  </si>
  <si>
    <t>安全生产费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</si>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</sst>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49" applyAlignment="1"/>
    <xf numFmtId="0" fontId="3" fillId="0" borderId="0" xfId="49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I3" sqref="I3"/>
    </sheetView>
  </sheetViews>
  <sheetFormatPr defaultColWidth="9" defaultRowHeight="13.5" outlineLevelCol="5"/>
  <cols>
    <col min="4" max="4" width="18.5" customWidth="1"/>
    <col min="6" max="6" width="25.375" customWidth="1"/>
  </cols>
  <sheetData>
    <row r="1" ht="18.7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3"/>
      <c r="E2" s="4" t="s">
        <v>2</v>
      </c>
      <c r="F2" s="4"/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/>
      <c r="F3" s="5"/>
    </row>
    <row r="4" spans="1:6">
      <c r="A4" s="5"/>
      <c r="B4" s="5"/>
      <c r="C4" s="5"/>
      <c r="D4" s="5" t="s">
        <v>7</v>
      </c>
      <c r="E4" s="5" t="s">
        <v>8</v>
      </c>
      <c r="F4" s="5" t="s">
        <v>9</v>
      </c>
    </row>
    <row r="5" spans="1:6">
      <c r="A5" s="5"/>
      <c r="B5" s="5" t="s">
        <v>10</v>
      </c>
      <c r="C5" s="5"/>
      <c r="D5" s="5"/>
      <c r="E5" s="5"/>
      <c r="F5" s="6">
        <f>F6+F43</f>
        <v>170146.074</v>
      </c>
    </row>
    <row r="6" ht="22.5" spans="1:6">
      <c r="A6" s="7" t="s">
        <v>11</v>
      </c>
      <c r="B6" s="8" t="s">
        <v>12</v>
      </c>
      <c r="C6" s="5"/>
      <c r="D6" s="5"/>
      <c r="E6" s="5"/>
      <c r="F6" s="9">
        <f>F7+F10+F16+F25+F31</f>
        <v>98099.9822</v>
      </c>
    </row>
    <row r="7" spans="1:6">
      <c r="A7" s="7" t="s">
        <v>13</v>
      </c>
      <c r="B7" s="8" t="s">
        <v>14</v>
      </c>
      <c r="C7" s="5"/>
      <c r="D7" s="5"/>
      <c r="E7" s="5"/>
      <c r="F7" s="9">
        <f>SUM(F8:F9)</f>
        <v>55184.64</v>
      </c>
    </row>
    <row r="8" spans="1:6">
      <c r="A8" s="10" t="s">
        <v>15</v>
      </c>
      <c r="B8" s="11" t="s">
        <v>16</v>
      </c>
      <c r="C8" s="10" t="s">
        <v>17</v>
      </c>
      <c r="D8" s="10" t="s">
        <v>18</v>
      </c>
      <c r="E8" s="10">
        <v>126.92</v>
      </c>
      <c r="F8" s="12">
        <f t="shared" ref="F8:F15" si="0">D8*E8</f>
        <v>28430.08</v>
      </c>
    </row>
    <row r="9" ht="22.5" spans="1:6">
      <c r="A9" s="10" t="s">
        <v>19</v>
      </c>
      <c r="B9" s="11" t="s">
        <v>20</v>
      </c>
      <c r="C9" s="10" t="s">
        <v>17</v>
      </c>
      <c r="D9" s="10" t="s">
        <v>18</v>
      </c>
      <c r="E9" s="10">
        <v>119.44</v>
      </c>
      <c r="F9" s="12">
        <f t="shared" si="0"/>
        <v>26754.56</v>
      </c>
    </row>
    <row r="10" spans="1:6">
      <c r="A10" s="7" t="s">
        <v>21</v>
      </c>
      <c r="B10" s="8" t="s">
        <v>22</v>
      </c>
      <c r="C10" s="5"/>
      <c r="D10" s="5"/>
      <c r="E10" s="5"/>
      <c r="F10" s="9">
        <f>SUM(F11:F15)</f>
        <v>4935.885</v>
      </c>
    </row>
    <row r="11" spans="1:6">
      <c r="A11" s="10" t="s">
        <v>15</v>
      </c>
      <c r="B11" s="11" t="s">
        <v>23</v>
      </c>
      <c r="C11" s="10" t="s">
        <v>17</v>
      </c>
      <c r="D11" s="10">
        <v>12.66</v>
      </c>
      <c r="E11" s="10">
        <v>16.31</v>
      </c>
      <c r="F11" s="12">
        <f t="shared" si="0"/>
        <v>206.4846</v>
      </c>
    </row>
    <row r="12" spans="1:6">
      <c r="A12" s="10" t="s">
        <v>19</v>
      </c>
      <c r="B12" s="11" t="s">
        <v>24</v>
      </c>
      <c r="C12" s="10" t="s">
        <v>17</v>
      </c>
      <c r="D12" s="10">
        <v>1.43</v>
      </c>
      <c r="E12" s="10">
        <v>96.68</v>
      </c>
      <c r="F12" s="12">
        <f t="shared" si="0"/>
        <v>138.2524</v>
      </c>
    </row>
    <row r="13" ht="22.5" spans="1:6">
      <c r="A13" s="10" t="s">
        <v>25</v>
      </c>
      <c r="B13" s="11" t="s">
        <v>26</v>
      </c>
      <c r="C13" s="10" t="s">
        <v>17</v>
      </c>
      <c r="D13" s="10">
        <v>7.25</v>
      </c>
      <c r="E13" s="10" t="s">
        <v>27</v>
      </c>
      <c r="F13" s="12">
        <f t="shared" si="0"/>
        <v>253.46</v>
      </c>
    </row>
    <row r="14" ht="22.5" spans="1:6">
      <c r="A14" s="10" t="s">
        <v>28</v>
      </c>
      <c r="B14" s="11" t="s">
        <v>29</v>
      </c>
      <c r="C14" s="10" t="s">
        <v>17</v>
      </c>
      <c r="D14" s="10" t="s">
        <v>30</v>
      </c>
      <c r="E14" s="10">
        <v>322.72</v>
      </c>
      <c r="F14" s="12">
        <f t="shared" si="0"/>
        <v>3921.048</v>
      </c>
    </row>
    <row r="15" ht="22.5" spans="1:6">
      <c r="A15" s="10" t="s">
        <v>31</v>
      </c>
      <c r="B15" s="11" t="s">
        <v>32</v>
      </c>
      <c r="C15" s="10" t="s">
        <v>33</v>
      </c>
      <c r="D15" s="10" t="s">
        <v>34</v>
      </c>
      <c r="E15" s="10" t="s">
        <v>35</v>
      </c>
      <c r="F15" s="12">
        <f t="shared" si="0"/>
        <v>416.64</v>
      </c>
    </row>
    <row r="16" spans="1:6">
      <c r="A16" s="7" t="s">
        <v>36</v>
      </c>
      <c r="B16" s="8" t="s">
        <v>37</v>
      </c>
      <c r="C16" s="5"/>
      <c r="D16" s="5"/>
      <c r="E16" s="5"/>
      <c r="F16" s="9">
        <f>SUM(F17:F24)</f>
        <v>6844.5592</v>
      </c>
    </row>
    <row r="17" spans="1:6">
      <c r="A17" s="10" t="s">
        <v>15</v>
      </c>
      <c r="B17" s="11" t="s">
        <v>38</v>
      </c>
      <c r="C17" s="10" t="s">
        <v>33</v>
      </c>
      <c r="D17" s="10">
        <v>5.08</v>
      </c>
      <c r="E17" s="10" t="s">
        <v>39</v>
      </c>
      <c r="F17" s="12">
        <f t="shared" ref="F17:F24" si="1">D17*E17</f>
        <v>1326.3372</v>
      </c>
    </row>
    <row r="18" ht="22.5" spans="1:6">
      <c r="A18" s="10" t="s">
        <v>19</v>
      </c>
      <c r="B18" s="11" t="s">
        <v>40</v>
      </c>
      <c r="C18" s="10" t="s">
        <v>17</v>
      </c>
      <c r="D18" s="10" t="s">
        <v>41</v>
      </c>
      <c r="E18" s="10" t="s">
        <v>42</v>
      </c>
      <c r="F18" s="12">
        <f t="shared" si="1"/>
        <v>89.4228</v>
      </c>
    </row>
    <row r="19" ht="22.5" spans="1:6">
      <c r="A19" s="10" t="s">
        <v>25</v>
      </c>
      <c r="B19" s="11" t="s">
        <v>43</v>
      </c>
      <c r="C19" s="10" t="s">
        <v>17</v>
      </c>
      <c r="D19" s="10">
        <v>4.26</v>
      </c>
      <c r="E19" s="10" t="s">
        <v>44</v>
      </c>
      <c r="F19" s="12">
        <f t="shared" si="1"/>
        <v>305.2716</v>
      </c>
    </row>
    <row r="20" ht="22.5" spans="1:6">
      <c r="A20" s="10" t="s">
        <v>28</v>
      </c>
      <c r="B20" s="11" t="s">
        <v>45</v>
      </c>
      <c r="C20" s="10" t="s">
        <v>17</v>
      </c>
      <c r="D20" s="10" t="s">
        <v>41</v>
      </c>
      <c r="E20" s="10">
        <v>450.27</v>
      </c>
      <c r="F20" s="12">
        <f t="shared" si="1"/>
        <v>580.8483</v>
      </c>
    </row>
    <row r="21" ht="22.5" spans="1:6">
      <c r="A21" s="10" t="s">
        <v>31</v>
      </c>
      <c r="B21" s="11" t="s">
        <v>46</v>
      </c>
      <c r="C21" s="10" t="s">
        <v>17</v>
      </c>
      <c r="D21" s="10" t="s">
        <v>47</v>
      </c>
      <c r="E21" s="10">
        <v>205.44</v>
      </c>
      <c r="F21" s="12">
        <f t="shared" si="1"/>
        <v>1043.6352</v>
      </c>
    </row>
    <row r="22" ht="22.5" spans="1:6">
      <c r="A22" s="10" t="s">
        <v>48</v>
      </c>
      <c r="B22" s="11" t="s">
        <v>49</v>
      </c>
      <c r="C22" s="10" t="s">
        <v>33</v>
      </c>
      <c r="D22" s="10" t="s">
        <v>50</v>
      </c>
      <c r="E22" s="10" t="s">
        <v>51</v>
      </c>
      <c r="F22" s="12">
        <f t="shared" si="1"/>
        <v>3128.9551</v>
      </c>
    </row>
    <row r="23" ht="22.5" spans="1:6">
      <c r="A23" s="10" t="s">
        <v>52</v>
      </c>
      <c r="B23" s="11" t="s">
        <v>53</v>
      </c>
      <c r="C23" s="10" t="s">
        <v>33</v>
      </c>
      <c r="D23" s="10" t="s">
        <v>54</v>
      </c>
      <c r="E23" s="10" t="s">
        <v>55</v>
      </c>
      <c r="F23" s="12">
        <f t="shared" si="1"/>
        <v>159.165</v>
      </c>
    </row>
    <row r="24" ht="22.5" spans="1:6">
      <c r="A24" s="10" t="s">
        <v>56</v>
      </c>
      <c r="B24" s="11" t="s">
        <v>32</v>
      </c>
      <c r="C24" s="10" t="s">
        <v>33</v>
      </c>
      <c r="D24" s="10" t="s">
        <v>54</v>
      </c>
      <c r="E24" s="10" t="s">
        <v>35</v>
      </c>
      <c r="F24" s="12">
        <f t="shared" si="1"/>
        <v>210.924</v>
      </c>
    </row>
    <row r="25" spans="1:6">
      <c r="A25" s="7" t="s">
        <v>57</v>
      </c>
      <c r="B25" s="8" t="s">
        <v>58</v>
      </c>
      <c r="C25" s="5"/>
      <c r="D25" s="5"/>
      <c r="E25" s="5"/>
      <c r="F25" s="9">
        <f>SUM(F26:F30)</f>
        <v>7238.2268</v>
      </c>
    </row>
    <row r="26" spans="1:6">
      <c r="A26" s="10" t="s">
        <v>15</v>
      </c>
      <c r="B26" s="11" t="s">
        <v>23</v>
      </c>
      <c r="C26" s="10" t="s">
        <v>17</v>
      </c>
      <c r="D26" s="10">
        <v>5.1</v>
      </c>
      <c r="E26" s="10">
        <v>16.31</v>
      </c>
      <c r="F26" s="12">
        <f t="shared" ref="F26:F30" si="2">D26*E26</f>
        <v>83.181</v>
      </c>
    </row>
    <row r="27" ht="22.5" spans="1:6">
      <c r="A27" s="10" t="s">
        <v>19</v>
      </c>
      <c r="B27" s="11" t="s">
        <v>59</v>
      </c>
      <c r="C27" s="10" t="s">
        <v>17</v>
      </c>
      <c r="D27" s="10">
        <v>5.1</v>
      </c>
      <c r="E27" s="10" t="s">
        <v>27</v>
      </c>
      <c r="F27" s="12">
        <f t="shared" si="2"/>
        <v>178.296</v>
      </c>
    </row>
    <row r="28" ht="22.5" spans="1:6">
      <c r="A28" s="10" t="s">
        <v>25</v>
      </c>
      <c r="B28" s="11" t="s">
        <v>60</v>
      </c>
      <c r="C28" s="10" t="s">
        <v>17</v>
      </c>
      <c r="D28" s="10">
        <v>9.02</v>
      </c>
      <c r="E28" s="10">
        <v>612.49</v>
      </c>
      <c r="F28" s="12">
        <f t="shared" si="2"/>
        <v>5524.6598</v>
      </c>
    </row>
    <row r="29" spans="1:6">
      <c r="A29" s="10" t="s">
        <v>28</v>
      </c>
      <c r="B29" s="11" t="s">
        <v>61</v>
      </c>
      <c r="C29" s="10" t="s">
        <v>62</v>
      </c>
      <c r="D29" s="10" t="s">
        <v>63</v>
      </c>
      <c r="E29" s="10">
        <v>6779.4</v>
      </c>
      <c r="F29" s="12">
        <f t="shared" si="2"/>
        <v>271.176</v>
      </c>
    </row>
    <row r="30" ht="22.5" spans="1:6">
      <c r="A30" s="10" t="s">
        <v>31</v>
      </c>
      <c r="B30" s="11" t="s">
        <v>32</v>
      </c>
      <c r="C30" s="10" t="s">
        <v>33</v>
      </c>
      <c r="D30" s="10" t="s">
        <v>64</v>
      </c>
      <c r="E30" s="10" t="s">
        <v>35</v>
      </c>
      <c r="F30" s="12">
        <f t="shared" si="2"/>
        <v>1180.914</v>
      </c>
    </row>
    <row r="31" spans="1:6">
      <c r="A31" s="7" t="s">
        <v>65</v>
      </c>
      <c r="B31" s="8" t="s">
        <v>66</v>
      </c>
      <c r="C31" s="5"/>
      <c r="D31" s="5"/>
      <c r="E31" s="5"/>
      <c r="F31" s="9">
        <f>SUM(F32:F42)</f>
        <v>23896.6712</v>
      </c>
    </row>
    <row r="32" ht="22.5" spans="1:6">
      <c r="A32" s="10" t="s">
        <v>15</v>
      </c>
      <c r="B32" s="11" t="s">
        <v>67</v>
      </c>
      <c r="C32" s="10" t="s">
        <v>33</v>
      </c>
      <c r="D32" s="10" t="s">
        <v>68</v>
      </c>
      <c r="E32" s="10" t="s">
        <v>69</v>
      </c>
      <c r="F32" s="12">
        <f t="shared" ref="F32:F42" si="3">D32*E32</f>
        <v>58.5312</v>
      </c>
    </row>
    <row r="33" ht="22.5" spans="1:6">
      <c r="A33" s="10" t="s">
        <v>19</v>
      </c>
      <c r="B33" s="11" t="s">
        <v>70</v>
      </c>
      <c r="C33" s="10" t="s">
        <v>17</v>
      </c>
      <c r="D33" s="10" t="s">
        <v>71</v>
      </c>
      <c r="E33" s="10">
        <v>255.87</v>
      </c>
      <c r="F33" s="12">
        <f t="shared" si="3"/>
        <v>245.6352</v>
      </c>
    </row>
    <row r="34" ht="22.5" spans="1:6">
      <c r="A34" s="10" t="s">
        <v>25</v>
      </c>
      <c r="B34" s="11" t="s">
        <v>72</v>
      </c>
      <c r="C34" s="10" t="s">
        <v>17</v>
      </c>
      <c r="D34" s="10" t="s">
        <v>73</v>
      </c>
      <c r="E34" s="10" t="s">
        <v>42</v>
      </c>
      <c r="F34" s="12">
        <f t="shared" si="3"/>
        <v>3231.6984</v>
      </c>
    </row>
    <row r="35" spans="1:6">
      <c r="A35" s="10" t="s">
        <v>28</v>
      </c>
      <c r="B35" s="11" t="s">
        <v>23</v>
      </c>
      <c r="C35" s="10" t="s">
        <v>17</v>
      </c>
      <c r="D35" s="10">
        <v>10.36</v>
      </c>
      <c r="E35" s="10">
        <v>16.31</v>
      </c>
      <c r="F35" s="12">
        <f t="shared" si="3"/>
        <v>168.9716</v>
      </c>
    </row>
    <row r="36" ht="22.5" spans="1:6">
      <c r="A36" s="10" t="s">
        <v>31</v>
      </c>
      <c r="B36" s="11" t="s">
        <v>74</v>
      </c>
      <c r="C36" s="10" t="s">
        <v>17</v>
      </c>
      <c r="D36" s="10">
        <v>2.28</v>
      </c>
      <c r="E36" s="10" t="s">
        <v>27</v>
      </c>
      <c r="F36" s="12">
        <f t="shared" si="3"/>
        <v>79.7088</v>
      </c>
    </row>
    <row r="37" ht="33.75" spans="1:6">
      <c r="A37" s="10" t="s">
        <v>48</v>
      </c>
      <c r="B37" s="11" t="s">
        <v>75</v>
      </c>
      <c r="C37" s="10" t="s">
        <v>17</v>
      </c>
      <c r="D37" s="10" t="s">
        <v>76</v>
      </c>
      <c r="E37" s="10" t="s">
        <v>77</v>
      </c>
      <c r="F37" s="12">
        <f t="shared" si="3"/>
        <v>5207.688</v>
      </c>
    </row>
    <row r="38" ht="22.5" spans="1:6">
      <c r="A38" s="10" t="s">
        <v>52</v>
      </c>
      <c r="B38" s="11" t="s">
        <v>78</v>
      </c>
      <c r="C38" s="10" t="s">
        <v>17</v>
      </c>
      <c r="D38" s="10" t="s">
        <v>79</v>
      </c>
      <c r="E38" s="10">
        <v>444.55</v>
      </c>
      <c r="F38" s="12">
        <f t="shared" si="3"/>
        <v>9780.1</v>
      </c>
    </row>
    <row r="39" spans="1:6">
      <c r="A39" s="10" t="s">
        <v>56</v>
      </c>
      <c r="B39" s="11" t="s">
        <v>80</v>
      </c>
      <c r="C39" s="10" t="s">
        <v>17</v>
      </c>
      <c r="D39" s="10" t="s">
        <v>81</v>
      </c>
      <c r="E39" s="10">
        <v>570.32</v>
      </c>
      <c r="F39" s="12">
        <f t="shared" si="3"/>
        <v>1967.604</v>
      </c>
    </row>
    <row r="40" ht="22.5" spans="1:6">
      <c r="A40" s="10" t="s">
        <v>82</v>
      </c>
      <c r="B40" s="11" t="s">
        <v>83</v>
      </c>
      <c r="C40" s="10" t="s">
        <v>17</v>
      </c>
      <c r="D40" s="10" t="s">
        <v>84</v>
      </c>
      <c r="E40" s="10" t="s">
        <v>85</v>
      </c>
      <c r="F40" s="12">
        <f t="shared" si="3"/>
        <v>1669.0676</v>
      </c>
    </row>
    <row r="41" ht="22.5" spans="1:6">
      <c r="A41" s="10" t="s">
        <v>86</v>
      </c>
      <c r="B41" s="11" t="s">
        <v>53</v>
      </c>
      <c r="C41" s="13"/>
      <c r="D41" s="10" t="s">
        <v>87</v>
      </c>
      <c r="E41" s="10" t="s">
        <v>55</v>
      </c>
      <c r="F41" s="12">
        <f t="shared" si="3"/>
        <v>639.804</v>
      </c>
    </row>
    <row r="42" ht="22.5" spans="1:6">
      <c r="A42" s="10" t="s">
        <v>88</v>
      </c>
      <c r="B42" s="11" t="s">
        <v>32</v>
      </c>
      <c r="C42" s="13"/>
      <c r="D42" s="10" t="s">
        <v>87</v>
      </c>
      <c r="E42" s="10" t="s">
        <v>35</v>
      </c>
      <c r="F42" s="12">
        <f t="shared" si="3"/>
        <v>847.8624</v>
      </c>
    </row>
    <row r="43" ht="22.5" spans="1:6">
      <c r="A43" s="7" t="s">
        <v>89</v>
      </c>
      <c r="B43" s="8" t="s">
        <v>90</v>
      </c>
      <c r="C43" s="5"/>
      <c r="D43" s="5"/>
      <c r="E43" s="5"/>
      <c r="F43" s="9">
        <f>F44+F53+F61+F73</f>
        <v>72046.0918</v>
      </c>
    </row>
    <row r="44" spans="1:6">
      <c r="A44" s="7" t="s">
        <v>13</v>
      </c>
      <c r="B44" s="8" t="s">
        <v>14</v>
      </c>
      <c r="C44" s="5"/>
      <c r="D44" s="5"/>
      <c r="E44" s="5"/>
      <c r="F44" s="9">
        <f>SUM(F45:F52)</f>
        <v>34503.5618</v>
      </c>
    </row>
    <row r="45" spans="1:6">
      <c r="A45" s="10" t="s">
        <v>15</v>
      </c>
      <c r="B45" s="11" t="s">
        <v>23</v>
      </c>
      <c r="C45" s="10" t="s">
        <v>17</v>
      </c>
      <c r="D45" s="10">
        <v>31.26</v>
      </c>
      <c r="E45" s="10">
        <v>16.31</v>
      </c>
      <c r="F45" s="12">
        <f t="shared" ref="F45:F52" si="4">D45*E45</f>
        <v>509.8506</v>
      </c>
    </row>
    <row r="46" spans="1:6">
      <c r="A46" s="10" t="s">
        <v>19</v>
      </c>
      <c r="B46" s="11" t="s">
        <v>24</v>
      </c>
      <c r="C46" s="10" t="s">
        <v>17</v>
      </c>
      <c r="D46" s="10">
        <v>3.08</v>
      </c>
      <c r="E46" s="10">
        <v>96.68</v>
      </c>
      <c r="F46" s="12">
        <f t="shared" si="4"/>
        <v>297.7744</v>
      </c>
    </row>
    <row r="47" ht="22.5" spans="1:6">
      <c r="A47" s="10" t="s">
        <v>25</v>
      </c>
      <c r="B47" s="11" t="s">
        <v>91</v>
      </c>
      <c r="C47" s="10" t="s">
        <v>17</v>
      </c>
      <c r="D47" s="10" t="s">
        <v>92</v>
      </c>
      <c r="E47" s="10" t="s">
        <v>27</v>
      </c>
      <c r="F47" s="12">
        <f t="shared" si="4"/>
        <v>879.5936</v>
      </c>
    </row>
    <row r="48" ht="22.5" spans="1:6">
      <c r="A48" s="10" t="s">
        <v>28</v>
      </c>
      <c r="B48" s="11" t="s">
        <v>93</v>
      </c>
      <c r="C48" s="10" t="s">
        <v>17</v>
      </c>
      <c r="D48" s="10">
        <v>36.28</v>
      </c>
      <c r="E48" s="10">
        <v>612.49</v>
      </c>
      <c r="F48" s="12">
        <f t="shared" si="4"/>
        <v>22221.1372</v>
      </c>
    </row>
    <row r="49" spans="1:6">
      <c r="A49" s="10" t="s">
        <v>31</v>
      </c>
      <c r="B49" s="11" t="s">
        <v>61</v>
      </c>
      <c r="C49" s="10" t="s">
        <v>62</v>
      </c>
      <c r="D49" s="10" t="s">
        <v>94</v>
      </c>
      <c r="E49" s="12">
        <v>6779.4</v>
      </c>
      <c r="F49" s="12">
        <f t="shared" si="4"/>
        <v>4406.61</v>
      </c>
    </row>
    <row r="50" ht="22.5" spans="1:6">
      <c r="A50" s="10" t="s">
        <v>48</v>
      </c>
      <c r="B50" s="11" t="s">
        <v>95</v>
      </c>
      <c r="C50" s="10" t="s">
        <v>96</v>
      </c>
      <c r="D50" s="10" t="s">
        <v>97</v>
      </c>
      <c r="E50" s="10" t="s">
        <v>98</v>
      </c>
      <c r="F50" s="12">
        <f t="shared" si="4"/>
        <v>1355.68</v>
      </c>
    </row>
    <row r="51" ht="22.5" spans="1:6">
      <c r="A51" s="10" t="s">
        <v>52</v>
      </c>
      <c r="B51" s="11" t="s">
        <v>99</v>
      </c>
      <c r="C51" s="10" t="s">
        <v>100</v>
      </c>
      <c r="D51" s="10" t="s">
        <v>101</v>
      </c>
      <c r="E51" s="10" t="s">
        <v>102</v>
      </c>
      <c r="F51" s="12">
        <f t="shared" si="4"/>
        <v>1908.624</v>
      </c>
    </row>
    <row r="52" ht="22.5" spans="1:6">
      <c r="A52" s="10" t="s">
        <v>56</v>
      </c>
      <c r="B52" s="11" t="s">
        <v>32</v>
      </c>
      <c r="C52" s="10" t="s">
        <v>33</v>
      </c>
      <c r="D52" s="10">
        <v>112.3</v>
      </c>
      <c r="E52" s="10" t="s">
        <v>35</v>
      </c>
      <c r="F52" s="12">
        <f t="shared" si="4"/>
        <v>2924.292</v>
      </c>
    </row>
    <row r="53" spans="1:6">
      <c r="A53" s="7" t="s">
        <v>21</v>
      </c>
      <c r="B53" s="8" t="s">
        <v>37</v>
      </c>
      <c r="C53" s="5"/>
      <c r="D53" s="5"/>
      <c r="E53" s="5"/>
      <c r="F53" s="9">
        <f>SUM(F54:F60)</f>
        <v>15236.4379</v>
      </c>
    </row>
    <row r="54" spans="1:6">
      <c r="A54" s="10" t="s">
        <v>15</v>
      </c>
      <c r="B54" s="11" t="s">
        <v>38</v>
      </c>
      <c r="C54" s="10" t="s">
        <v>33</v>
      </c>
      <c r="D54" s="10">
        <v>11.62</v>
      </c>
      <c r="E54" s="10" t="s">
        <v>39</v>
      </c>
      <c r="F54" s="12">
        <f t="shared" ref="F54:F60" si="5">D54*E54</f>
        <v>3033.8658</v>
      </c>
    </row>
    <row r="55" ht="22.5" spans="1:6">
      <c r="A55" s="10" t="s">
        <v>19</v>
      </c>
      <c r="B55" s="11" t="s">
        <v>40</v>
      </c>
      <c r="C55" s="10" t="s">
        <v>17</v>
      </c>
      <c r="D55" s="10" t="s">
        <v>103</v>
      </c>
      <c r="E55" s="10" t="s">
        <v>42</v>
      </c>
      <c r="F55" s="12">
        <f t="shared" si="5"/>
        <v>214.1988</v>
      </c>
    </row>
    <row r="56" ht="22.5" spans="1:6">
      <c r="A56" s="10" t="s">
        <v>25</v>
      </c>
      <c r="B56" s="11" t="s">
        <v>45</v>
      </c>
      <c r="C56" s="10" t="s">
        <v>17</v>
      </c>
      <c r="D56" s="10" t="s">
        <v>103</v>
      </c>
      <c r="E56" s="10">
        <v>450.27</v>
      </c>
      <c r="F56" s="12">
        <f t="shared" si="5"/>
        <v>1391.3343</v>
      </c>
    </row>
    <row r="57" ht="22.5" spans="1:6">
      <c r="A57" s="10" t="s">
        <v>28</v>
      </c>
      <c r="B57" s="11" t="s">
        <v>46</v>
      </c>
      <c r="C57" s="10" t="s">
        <v>17</v>
      </c>
      <c r="D57" s="10" t="s">
        <v>104</v>
      </c>
      <c r="E57" s="10">
        <v>205.44</v>
      </c>
      <c r="F57" s="12">
        <f t="shared" si="5"/>
        <v>2395.4304</v>
      </c>
    </row>
    <row r="58" ht="22.5" spans="1:6">
      <c r="A58" s="10" t="s">
        <v>31</v>
      </c>
      <c r="B58" s="11" t="s">
        <v>49</v>
      </c>
      <c r="C58" s="10" t="s">
        <v>33</v>
      </c>
      <c r="D58" s="10" t="s">
        <v>105</v>
      </c>
      <c r="E58" s="10" t="s">
        <v>51</v>
      </c>
      <c r="F58" s="12">
        <f t="shared" si="5"/>
        <v>7187.2906</v>
      </c>
    </row>
    <row r="59" ht="22.5" spans="1:6">
      <c r="A59" s="10" t="s">
        <v>48</v>
      </c>
      <c r="B59" s="11" t="s">
        <v>53</v>
      </c>
      <c r="C59" s="10" t="s">
        <v>33</v>
      </c>
      <c r="D59" s="10" t="s">
        <v>106</v>
      </c>
      <c r="E59" s="10" t="s">
        <v>55</v>
      </c>
      <c r="F59" s="12">
        <f t="shared" si="5"/>
        <v>436.23</v>
      </c>
    </row>
    <row r="60" ht="22.5" spans="1:6">
      <c r="A60" s="10" t="s">
        <v>52</v>
      </c>
      <c r="B60" s="11" t="s">
        <v>32</v>
      </c>
      <c r="C60" s="10" t="s">
        <v>33</v>
      </c>
      <c r="D60" s="10" t="s">
        <v>106</v>
      </c>
      <c r="E60" s="10" t="s">
        <v>35</v>
      </c>
      <c r="F60" s="12">
        <f t="shared" si="5"/>
        <v>578.088</v>
      </c>
    </row>
    <row r="61" spans="1:6">
      <c r="A61" s="7" t="s">
        <v>36</v>
      </c>
      <c r="B61" s="8" t="s">
        <v>58</v>
      </c>
      <c r="C61" s="5"/>
      <c r="D61" s="5"/>
      <c r="E61" s="5"/>
      <c r="F61" s="9">
        <f>SUM(F62:F72)</f>
        <v>12640.3645</v>
      </c>
    </row>
    <row r="62" ht="22.5" spans="1:6">
      <c r="A62" s="10" t="s">
        <v>15</v>
      </c>
      <c r="B62" s="11" t="s">
        <v>72</v>
      </c>
      <c r="C62" s="10" t="s">
        <v>17</v>
      </c>
      <c r="D62" s="10" t="s">
        <v>107</v>
      </c>
      <c r="E62" s="10" t="s">
        <v>42</v>
      </c>
      <c r="F62" s="12">
        <f t="shared" ref="F62:F72" si="6">D62*E62</f>
        <v>967.7072</v>
      </c>
    </row>
    <row r="63" ht="22.5" spans="1:6">
      <c r="A63" s="10" t="s">
        <v>19</v>
      </c>
      <c r="B63" s="11" t="s">
        <v>108</v>
      </c>
      <c r="C63" s="10" t="s">
        <v>17</v>
      </c>
      <c r="D63" s="10" t="s">
        <v>15</v>
      </c>
      <c r="E63" s="10" t="s">
        <v>109</v>
      </c>
      <c r="F63" s="12">
        <f t="shared" si="6"/>
        <v>20.17</v>
      </c>
    </row>
    <row r="64" spans="1:6">
      <c r="A64" s="10" t="s">
        <v>25</v>
      </c>
      <c r="B64" s="11" t="s">
        <v>23</v>
      </c>
      <c r="C64" s="10" t="s">
        <v>17</v>
      </c>
      <c r="D64" s="10">
        <v>30.25</v>
      </c>
      <c r="E64" s="10">
        <v>16.31</v>
      </c>
      <c r="F64" s="12">
        <f t="shared" si="6"/>
        <v>493.3775</v>
      </c>
    </row>
    <row r="65" ht="22.5" spans="1:6">
      <c r="A65" s="10" t="s">
        <v>28</v>
      </c>
      <c r="B65" s="11" t="s">
        <v>59</v>
      </c>
      <c r="C65" s="10" t="s">
        <v>17</v>
      </c>
      <c r="D65" s="10">
        <v>29.33</v>
      </c>
      <c r="E65" s="10" t="s">
        <v>27</v>
      </c>
      <c r="F65" s="12">
        <f t="shared" si="6"/>
        <v>1025.3768</v>
      </c>
    </row>
    <row r="66" ht="22.5" spans="1:6">
      <c r="A66" s="10" t="s">
        <v>31</v>
      </c>
      <c r="B66" s="11" t="s">
        <v>78</v>
      </c>
      <c r="C66" s="10" t="s">
        <v>17</v>
      </c>
      <c r="D66" s="10">
        <v>12.66</v>
      </c>
      <c r="E66" s="10">
        <v>444.55</v>
      </c>
      <c r="F66" s="12">
        <f t="shared" si="6"/>
        <v>5628.003</v>
      </c>
    </row>
    <row r="67" ht="22.5" spans="1:6">
      <c r="A67" s="10" t="s">
        <v>48</v>
      </c>
      <c r="B67" s="11" t="s">
        <v>110</v>
      </c>
      <c r="C67" s="10" t="s">
        <v>17</v>
      </c>
      <c r="D67" s="10" t="s">
        <v>15</v>
      </c>
      <c r="E67" s="10">
        <v>322.72</v>
      </c>
      <c r="F67" s="12">
        <f t="shared" si="6"/>
        <v>322.72</v>
      </c>
    </row>
    <row r="68" ht="33.75" spans="1:6">
      <c r="A68" s="10" t="s">
        <v>52</v>
      </c>
      <c r="B68" s="11" t="s">
        <v>111</v>
      </c>
      <c r="C68" s="10" t="s">
        <v>100</v>
      </c>
      <c r="D68" s="10" t="s">
        <v>112</v>
      </c>
      <c r="E68" s="10" t="s">
        <v>113</v>
      </c>
      <c r="F68" s="12">
        <f t="shared" si="6"/>
        <v>1224.98</v>
      </c>
    </row>
    <row r="69" spans="1:6">
      <c r="A69" s="10" t="s">
        <v>56</v>
      </c>
      <c r="B69" s="11" t="s">
        <v>114</v>
      </c>
      <c r="C69" s="10" t="s">
        <v>115</v>
      </c>
      <c r="D69" s="10" t="s">
        <v>15</v>
      </c>
      <c r="E69" s="10" t="s">
        <v>116</v>
      </c>
      <c r="F69" s="12">
        <f t="shared" si="6"/>
        <v>360</v>
      </c>
    </row>
    <row r="70" ht="22.5" spans="1:6">
      <c r="A70" s="10" t="s">
        <v>82</v>
      </c>
      <c r="B70" s="11" t="s">
        <v>117</v>
      </c>
      <c r="C70" s="10" t="s">
        <v>115</v>
      </c>
      <c r="D70" s="10" t="s">
        <v>15</v>
      </c>
      <c r="E70" s="10" t="s">
        <v>118</v>
      </c>
      <c r="F70" s="12">
        <f t="shared" si="6"/>
        <v>230</v>
      </c>
    </row>
    <row r="71" spans="1:6">
      <c r="A71" s="10" t="s">
        <v>86</v>
      </c>
      <c r="B71" s="11" t="s">
        <v>119</v>
      </c>
      <c r="C71" s="10" t="s">
        <v>120</v>
      </c>
      <c r="D71" s="10" t="s">
        <v>15</v>
      </c>
      <c r="E71" s="10" t="s">
        <v>121</v>
      </c>
      <c r="F71" s="12">
        <f t="shared" si="6"/>
        <v>780</v>
      </c>
    </row>
    <row r="72" ht="45" spans="1:6">
      <c r="A72" s="10" t="s">
        <v>88</v>
      </c>
      <c r="B72" s="11" t="s">
        <v>122</v>
      </c>
      <c r="C72" s="10" t="s">
        <v>120</v>
      </c>
      <c r="D72" s="10" t="s">
        <v>15</v>
      </c>
      <c r="E72" s="10" t="s">
        <v>123</v>
      </c>
      <c r="F72" s="12">
        <f t="shared" si="6"/>
        <v>1588.03</v>
      </c>
    </row>
    <row r="73" spans="1:6">
      <c r="A73" s="7" t="s">
        <v>57</v>
      </c>
      <c r="B73" s="8" t="s">
        <v>66</v>
      </c>
      <c r="C73" s="5"/>
      <c r="D73" s="5"/>
      <c r="E73" s="5"/>
      <c r="F73" s="9">
        <f>SUM(F74:F82)</f>
        <v>9665.7276</v>
      </c>
    </row>
    <row r="74" ht="22.5" spans="1:6">
      <c r="A74" s="10" t="s">
        <v>15</v>
      </c>
      <c r="B74" s="11" t="s">
        <v>67</v>
      </c>
      <c r="C74" s="10" t="s">
        <v>33</v>
      </c>
      <c r="D74" s="10" t="s">
        <v>124</v>
      </c>
      <c r="E74" s="10" t="s">
        <v>69</v>
      </c>
      <c r="F74" s="12">
        <f t="shared" ref="F74:F83" si="7">D74*E74</f>
        <v>41.3658</v>
      </c>
    </row>
    <row r="75" ht="22.5" spans="1:6">
      <c r="A75" s="10" t="s">
        <v>19</v>
      </c>
      <c r="B75" s="11" t="s">
        <v>70</v>
      </c>
      <c r="C75" s="10" t="s">
        <v>17</v>
      </c>
      <c r="D75" s="10" t="s">
        <v>125</v>
      </c>
      <c r="E75" s="10" t="s">
        <v>39</v>
      </c>
      <c r="F75" s="12">
        <f t="shared" si="7"/>
        <v>451.6857</v>
      </c>
    </row>
    <row r="76" ht="22.5" spans="1:6">
      <c r="A76" s="10" t="s">
        <v>25</v>
      </c>
      <c r="B76" s="11" t="s">
        <v>72</v>
      </c>
      <c r="C76" s="10" t="s">
        <v>17</v>
      </c>
      <c r="D76" s="10" t="s">
        <v>126</v>
      </c>
      <c r="E76" s="10" t="s">
        <v>42</v>
      </c>
      <c r="F76" s="12">
        <f t="shared" si="7"/>
        <v>1315.6936</v>
      </c>
    </row>
    <row r="77" ht="33.75" spans="1:6">
      <c r="A77" s="10" t="s">
        <v>28</v>
      </c>
      <c r="B77" s="11" t="s">
        <v>75</v>
      </c>
      <c r="C77" s="10" t="s">
        <v>17</v>
      </c>
      <c r="D77" s="10" t="s">
        <v>127</v>
      </c>
      <c r="E77" s="10" t="s">
        <v>77</v>
      </c>
      <c r="F77" s="12">
        <f t="shared" si="7"/>
        <v>3916.0944</v>
      </c>
    </row>
    <row r="78" ht="22.5" spans="1:6">
      <c r="A78" s="10" t="s">
        <v>31</v>
      </c>
      <c r="B78" s="11" t="s">
        <v>78</v>
      </c>
      <c r="C78" s="10" t="s">
        <v>17</v>
      </c>
      <c r="D78" s="10" t="s">
        <v>41</v>
      </c>
      <c r="E78" s="10">
        <v>444.55</v>
      </c>
      <c r="F78" s="12">
        <f t="shared" si="7"/>
        <v>573.4695</v>
      </c>
    </row>
    <row r="79" spans="1:6">
      <c r="A79" s="10" t="s">
        <v>48</v>
      </c>
      <c r="B79" s="11" t="s">
        <v>80</v>
      </c>
      <c r="C79" s="10" t="s">
        <v>17</v>
      </c>
      <c r="D79" s="10" t="s">
        <v>128</v>
      </c>
      <c r="E79" s="10">
        <v>570.32</v>
      </c>
      <c r="F79" s="12">
        <f t="shared" si="7"/>
        <v>1003.7632</v>
      </c>
    </row>
    <row r="80" ht="22.5" spans="1:6">
      <c r="A80" s="10" t="s">
        <v>52</v>
      </c>
      <c r="B80" s="11" t="s">
        <v>83</v>
      </c>
      <c r="C80" s="10" t="s">
        <v>17</v>
      </c>
      <c r="D80" s="10" t="s">
        <v>129</v>
      </c>
      <c r="E80" s="10" t="s">
        <v>85</v>
      </c>
      <c r="F80" s="12">
        <f t="shared" si="7"/>
        <v>988.3864</v>
      </c>
    </row>
    <row r="81" ht="22.5" spans="1:6">
      <c r="A81" s="10" t="s">
        <v>56</v>
      </c>
      <c r="B81" s="11" t="s">
        <v>53</v>
      </c>
      <c r="C81" s="10" t="s">
        <v>33</v>
      </c>
      <c r="D81" s="10" t="s">
        <v>130</v>
      </c>
      <c r="E81" s="10" t="s">
        <v>55</v>
      </c>
      <c r="F81" s="12">
        <f t="shared" si="7"/>
        <v>591.465</v>
      </c>
    </row>
    <row r="82" ht="22.5" spans="1:6">
      <c r="A82" s="10" t="s">
        <v>82</v>
      </c>
      <c r="B82" s="11" t="s">
        <v>32</v>
      </c>
      <c r="C82" s="10" t="s">
        <v>33</v>
      </c>
      <c r="D82" s="10" t="s">
        <v>130</v>
      </c>
      <c r="E82" s="10" t="s">
        <v>35</v>
      </c>
      <c r="F82" s="12">
        <f t="shared" si="7"/>
        <v>783.804</v>
      </c>
    </row>
    <row r="83" ht="22.5" spans="1:6">
      <c r="A83" s="7" t="s">
        <v>131</v>
      </c>
      <c r="B83" s="8" t="s">
        <v>132</v>
      </c>
      <c r="C83" s="7" t="s">
        <v>133</v>
      </c>
      <c r="D83" s="14">
        <v>0.03</v>
      </c>
      <c r="E83" s="9">
        <f>F5</f>
        <v>170146.074</v>
      </c>
      <c r="F83" s="9">
        <f t="shared" si="7"/>
        <v>5104.38222</v>
      </c>
    </row>
    <row r="84" spans="1:6">
      <c r="A84" s="7" t="s">
        <v>134</v>
      </c>
      <c r="B84" s="8" t="s">
        <v>135</v>
      </c>
      <c r="C84" s="7"/>
      <c r="D84" s="7"/>
      <c r="E84" s="7"/>
      <c r="F84" s="9">
        <f>F85</f>
        <v>4381.2614055</v>
      </c>
    </row>
    <row r="85" spans="1:6">
      <c r="A85" s="10">
        <v>1</v>
      </c>
      <c r="B85" s="11" t="s">
        <v>136</v>
      </c>
      <c r="C85" s="10" t="s">
        <v>133</v>
      </c>
      <c r="D85" s="15">
        <v>0.025</v>
      </c>
      <c r="E85" s="12">
        <f>F5+F83</f>
        <v>175250.45622</v>
      </c>
      <c r="F85" s="12">
        <f>D85*E85</f>
        <v>4381.2614055</v>
      </c>
    </row>
    <row r="86" spans="1:6">
      <c r="A86" s="16" t="s">
        <v>137</v>
      </c>
      <c r="B86" s="16"/>
      <c r="C86" s="7"/>
      <c r="D86" s="14"/>
      <c r="E86" s="7"/>
      <c r="F86" s="9">
        <f>F6+F43+F83+F84</f>
        <v>179631.7176255</v>
      </c>
    </row>
  </sheetData>
  <mergeCells count="7">
    <mergeCell ref="A1:F1"/>
    <mergeCell ref="E2:F2"/>
    <mergeCell ref="D3:F3"/>
    <mergeCell ref="A86:B86"/>
    <mergeCell ref="A3:A4"/>
    <mergeCell ref="B3:B4"/>
    <mergeCell ref="C3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发包清单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WPS_1670531567</cp:lastModifiedBy>
  <dcterms:created xsi:type="dcterms:W3CDTF">2023-05-12T11:15:00Z</dcterms:created>
  <dcterms:modified xsi:type="dcterms:W3CDTF">2024-10-12T02:10:35Z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B1B54B1C9A6B4C97B5E1CED291A145F2_12</vt:lpwstr>
  </property>
</Properties>
</file>