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1" r:id="rId1"/>
  </sheets>
  <definedNames>
    <definedName name="_xlnm.Print_Titles" localSheetId="0">Sheet1!$1:$3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<sst xmlns="http://schemas.openxmlformats.org/spreadsheetml/2006/main" count="79" uniqueCount="61">
  <si>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t>八塘镇敢英村石坡张开斌屋后危岩治理工程项目工程量及单价
审核表</t>
  </si>
  <si>
    <t>序号</t>
  </si>
  <si>
    <t>名称</t>
  </si>
  <si>
    <t>单位</t>
  </si>
  <si>
    <t>数量</t>
  </si>
  <si>
    <t>单价（元）</t>
  </si>
  <si>
    <t>合价(元)</t>
  </si>
  <si>
    <t>备注</t>
  </si>
  <si>
    <t>一</t>
  </si>
  <si>
    <t>新建排水沟</t>
  </si>
  <si>
    <t>挖方量（土石比2：8）</t>
  </si>
  <si>
    <t>m3</t>
  </si>
  <si>
    <t>25</t>
  </si>
  <si>
    <t>C25混凝土</t>
  </si>
  <si>
    <t>19</t>
  </si>
  <si>
    <t>模板</t>
  </si>
  <si>
    <t>m2</t>
  </si>
  <si>
    <t>72</t>
  </si>
  <si>
    <t>二</t>
  </si>
  <si>
    <t>坡率法放坡</t>
  </si>
  <si>
    <t>人工削石方（砂岩）</t>
  </si>
  <si>
    <t>310</t>
  </si>
  <si>
    <t>人工削土方（粉质粘土）</t>
  </si>
  <si>
    <t>35</t>
  </si>
  <si>
    <t>三</t>
  </si>
  <si>
    <t>锚杆支护</t>
  </si>
  <si>
    <t>钻孔</t>
  </si>
  <si>
    <t>m</t>
  </si>
  <si>
    <t>169</t>
  </si>
  <si>
    <t>钢筋重量</t>
  </si>
  <si>
    <t>t</t>
  </si>
  <si>
    <t>0.85</t>
  </si>
  <si>
    <t>M30砂浆</t>
  </si>
  <si>
    <t>2.2</t>
  </si>
  <si>
    <t>脚手架</t>
  </si>
  <si>
    <t>120</t>
  </si>
  <si>
    <t>四</t>
  </si>
  <si>
    <t>肋柱</t>
  </si>
  <si>
    <t>人工挖石方</t>
  </si>
  <si>
    <t>3</t>
  </si>
  <si>
    <t>C30混凝土</t>
  </si>
  <si>
    <t>9</t>
  </si>
  <si>
    <t>钢筋制安</t>
  </si>
  <si>
    <t>0.6</t>
  </si>
  <si>
    <t>模板制安</t>
  </si>
  <si>
    <t>㎡</t>
  </si>
  <si>
    <t>五</t>
  </si>
  <si>
    <t>裂隙填充M30水泥砂浆</t>
  </si>
  <si>
    <t>1</t>
  </si>
  <si>
    <t>六</t>
  </si>
  <si>
    <t>临时护栏</t>
  </si>
  <si>
    <t>38</t>
  </si>
  <si>
    <t>七</t>
  </si>
  <si>
    <t>余方弃置（暂定10km）</t>
  </si>
  <si>
    <t>345</t>
  </si>
  <si>
    <t>分部分项工程</t>
  </si>
  <si>
    <t>措施项目费</t>
  </si>
  <si>
    <t>其他项目</t>
  </si>
  <si>
    <t>规费</t>
  </si>
  <si>
    <t>税金</t>
  </si>
  <si>
    <t>工程造价（一+二+三+四+五）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</si>
</sst>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176" fontId="4" fillId="0" borderId="6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29"/>
  <sheetViews>
    <sheetView tabSelected="1" zoomScaleSheetLayoutView="90" workbookViewId="0">
      <pane ySplit="3" topLeftCell="A4" activePane="bottomLeft" state="frozen"/>
      <selection/>
      <selection pane="bottomLeft" activeCell="J8" sqref="J8"/>
    </sheetView>
  </sheetViews>
  <sheetFormatPr defaultColWidth="9" defaultRowHeight="13.5" outlineLevelCol="6"/>
  <cols>
    <col min="1" max="1" width="8.125" style="1" customWidth="1"/>
    <col min="2" max="2" width="17.5" style="3" customWidth="1"/>
    <col min="3" max="3" width="11.25" style="1" customWidth="1"/>
    <col min="4" max="4" width="12.75" style="1" customWidth="1"/>
    <col min="5" max="5" width="12.75" style="4" customWidth="1"/>
    <col min="6" max="6" width="14.625" style="4" customWidth="1"/>
    <col min="7" max="7" width="12.625" style="1" customWidth="1"/>
    <col min="8" max="8" width="9" style="1"/>
    <col min="9" max="9" width="9.53333333333333" style="1"/>
    <col min="10" max="16384" width="9" style="1"/>
  </cols>
  <sheetData>
    <row r="1" ht="64" customHeight="1" spans="1:7">
      <c r="A1" s="5" t="s">
        <v>0</v>
      </c>
      <c r="B1" s="6"/>
      <c r="C1" s="5"/>
      <c r="D1" s="5"/>
      <c r="E1" s="7"/>
      <c r="F1" s="7"/>
      <c r="G1" s="5"/>
    </row>
    <row r="2" spans="1:7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spans="1:7">
      <c r="A3" s="12"/>
      <c r="B3" s="13"/>
      <c r="C3" s="13"/>
      <c r="D3" s="13"/>
      <c r="E3" s="14"/>
      <c r="F3" s="14"/>
      <c r="G3" s="15"/>
    </row>
    <row r="4" ht="24" customHeight="1" spans="1:7">
      <c r="A4" s="16" t="s">
        <v>8</v>
      </c>
      <c r="B4" s="17" t="s">
        <v>9</v>
      </c>
      <c r="C4" s="17"/>
      <c r="D4" s="17"/>
      <c r="E4" s="18"/>
      <c r="F4" s="18">
        <f>F5+F6+F7</f>
        <v>19054.36</v>
      </c>
      <c r="G4" s="19"/>
    </row>
    <row r="5" ht="24" customHeight="1" spans="1:7">
      <c r="A5" s="16"/>
      <c r="B5" s="17" t="s">
        <v>10</v>
      </c>
      <c r="C5" s="17" t="s">
        <v>11</v>
      </c>
      <c r="D5" s="17" t="s">
        <v>12</v>
      </c>
      <c r="E5" s="18">
        <v>168.594</v>
      </c>
      <c r="F5" s="18">
        <f>E5*D5</f>
        <v>4214.85</v>
      </c>
      <c r="G5" s="19"/>
    </row>
    <row r="6" ht="24" customHeight="1" spans="1:7">
      <c r="A6" s="16"/>
      <c r="B6" s="17" t="s">
        <v>13</v>
      </c>
      <c r="C6" s="17" t="s">
        <v>11</v>
      </c>
      <c r="D6" s="17" t="s">
        <v>14</v>
      </c>
      <c r="E6" s="18">
        <v>568.21</v>
      </c>
      <c r="F6" s="18">
        <f t="shared" ref="F5:F24" si="0">E6*D6</f>
        <v>10795.99</v>
      </c>
      <c r="G6" s="19"/>
    </row>
    <row r="7" ht="24" customHeight="1" spans="1:7">
      <c r="A7" s="16"/>
      <c r="B7" s="17" t="s">
        <v>15</v>
      </c>
      <c r="C7" s="17" t="s">
        <v>16</v>
      </c>
      <c r="D7" s="17" t="s">
        <v>17</v>
      </c>
      <c r="E7" s="18">
        <v>56.16</v>
      </c>
      <c r="F7" s="18">
        <f t="shared" si="0"/>
        <v>4043.52</v>
      </c>
      <c r="G7" s="19"/>
    </row>
    <row r="8" ht="24" customHeight="1" spans="1:7">
      <c r="A8" s="16" t="s">
        <v>18</v>
      </c>
      <c r="B8" s="17" t="s">
        <v>19</v>
      </c>
      <c r="C8" s="17"/>
      <c r="D8" s="17"/>
      <c r="E8" s="18"/>
      <c r="F8" s="18">
        <f>F9+F10</f>
        <v>80889.9</v>
      </c>
      <c r="G8" s="19"/>
    </row>
    <row r="9" s="1" customFormat="1" ht="24" customHeight="1" spans="1:7">
      <c r="A9" s="16"/>
      <c r="B9" s="17" t="s">
        <v>20</v>
      </c>
      <c r="C9" s="17" t="s">
        <v>11</v>
      </c>
      <c r="D9" s="17" t="s">
        <v>21</v>
      </c>
      <c r="E9" s="18">
        <v>260.19</v>
      </c>
      <c r="F9" s="18">
        <f t="shared" si="0"/>
        <v>80658.9</v>
      </c>
      <c r="G9" s="19"/>
    </row>
    <row r="10" ht="24" customHeight="1" spans="1:7">
      <c r="A10" s="16"/>
      <c r="B10" s="17" t="s">
        <v>22</v>
      </c>
      <c r="C10" s="17" t="s">
        <v>11</v>
      </c>
      <c r="D10" s="17" t="s">
        <v>23</v>
      </c>
      <c r="E10" s="18">
        <v>6.6</v>
      </c>
      <c r="F10" s="18">
        <f t="shared" si="0"/>
        <v>231</v>
      </c>
      <c r="G10" s="19"/>
    </row>
    <row r="11" ht="24" customHeight="1" spans="1:7">
      <c r="A11" s="16" t="s">
        <v>24</v>
      </c>
      <c r="B11" s="17" t="s">
        <v>25</v>
      </c>
      <c r="C11" s="17"/>
      <c r="D11" s="17"/>
      <c r="E11" s="18"/>
      <c r="F11" s="18">
        <f>F12+F13+F14+F15</f>
        <v>21153.441</v>
      </c>
      <c r="G11" s="20"/>
    </row>
    <row r="12" ht="24" customHeight="1" spans="1:7">
      <c r="A12" s="16"/>
      <c r="B12" s="17" t="s">
        <v>26</v>
      </c>
      <c r="C12" s="17" t="s">
        <v>27</v>
      </c>
      <c r="D12" s="17" t="s">
        <v>28</v>
      </c>
      <c r="E12" s="18">
        <v>75.4</v>
      </c>
      <c r="F12" s="18">
        <f t="shared" si="0"/>
        <v>12742.6</v>
      </c>
      <c r="G12" s="19"/>
    </row>
    <row r="13" ht="24" customHeight="1" spans="1:7">
      <c r="A13" s="16"/>
      <c r="B13" s="17" t="s">
        <v>29</v>
      </c>
      <c r="C13" s="17" t="s">
        <v>30</v>
      </c>
      <c r="D13" s="17" t="s">
        <v>31</v>
      </c>
      <c r="E13" s="18">
        <v>4649.58</v>
      </c>
      <c r="F13" s="18">
        <f t="shared" si="0"/>
        <v>3952.143</v>
      </c>
      <c r="G13" s="19"/>
    </row>
    <row r="14" ht="24" customHeight="1" spans="1:7">
      <c r="A14" s="16"/>
      <c r="B14" s="17" t="s">
        <v>32</v>
      </c>
      <c r="C14" s="17" t="s">
        <v>11</v>
      </c>
      <c r="D14" s="17" t="s">
        <v>33</v>
      </c>
      <c r="E14" s="18">
        <v>801.59</v>
      </c>
      <c r="F14" s="18">
        <f t="shared" si="0"/>
        <v>1763.498</v>
      </c>
      <c r="G14" s="19"/>
    </row>
    <row r="15" s="2" customFormat="1" ht="24" customHeight="1" spans="1:7">
      <c r="A15" s="16"/>
      <c r="B15" s="17" t="s">
        <v>34</v>
      </c>
      <c r="C15" s="17" t="s">
        <v>16</v>
      </c>
      <c r="D15" s="17" t="s">
        <v>35</v>
      </c>
      <c r="E15" s="18">
        <v>22.46</v>
      </c>
      <c r="F15" s="18">
        <f t="shared" si="0"/>
        <v>2695.2</v>
      </c>
      <c r="G15" s="21"/>
    </row>
    <row r="16" ht="24" customHeight="1" spans="1:7">
      <c r="A16" s="16" t="s">
        <v>36</v>
      </c>
      <c r="B16" s="17" t="s">
        <v>37</v>
      </c>
      <c r="C16" s="17"/>
      <c r="D16" s="17"/>
      <c r="E16" s="18"/>
      <c r="F16" s="18">
        <f>F17+F18+F19+F20</f>
        <v>12672.516</v>
      </c>
      <c r="G16" s="19"/>
    </row>
    <row r="17" ht="24" customHeight="1" spans="1:7">
      <c r="A17" s="16"/>
      <c r="B17" s="17" t="s">
        <v>38</v>
      </c>
      <c r="C17" s="17" t="s">
        <v>11</v>
      </c>
      <c r="D17" s="17" t="s">
        <v>39</v>
      </c>
      <c r="E17" s="18">
        <v>235.9</v>
      </c>
      <c r="F17" s="18">
        <f t="shared" si="0"/>
        <v>707.7</v>
      </c>
      <c r="G17" s="19"/>
    </row>
    <row r="18" ht="24" customHeight="1" spans="1:7">
      <c r="A18" s="16"/>
      <c r="B18" s="17" t="s">
        <v>40</v>
      </c>
      <c r="C18" s="17" t="s">
        <v>11</v>
      </c>
      <c r="D18" s="17" t="s">
        <v>41</v>
      </c>
      <c r="E18" s="18">
        <v>979.75</v>
      </c>
      <c r="F18" s="18">
        <f t="shared" si="0"/>
        <v>8817.75</v>
      </c>
      <c r="G18" s="20"/>
    </row>
    <row r="19" ht="24" customHeight="1" spans="1:7">
      <c r="A19" s="16"/>
      <c r="B19" s="17" t="s">
        <v>42</v>
      </c>
      <c r="C19" s="17" t="s">
        <v>30</v>
      </c>
      <c r="D19" s="17" t="s">
        <v>43</v>
      </c>
      <c r="E19" s="22">
        <v>4412.31</v>
      </c>
      <c r="F19" s="22">
        <f t="shared" ref="F19:F23" si="1">D19*E19</f>
        <v>2647.386</v>
      </c>
      <c r="G19" s="23"/>
    </row>
    <row r="20" ht="24" customHeight="1" spans="1:7">
      <c r="A20" s="16"/>
      <c r="B20" s="17" t="s">
        <v>44</v>
      </c>
      <c r="C20" s="17" t="s">
        <v>45</v>
      </c>
      <c r="D20" s="17" t="s">
        <v>17</v>
      </c>
      <c r="E20" s="22">
        <v>6.94</v>
      </c>
      <c r="F20" s="22">
        <f t="shared" si="1"/>
        <v>499.68</v>
      </c>
      <c r="G20" s="23"/>
    </row>
    <row r="21" ht="24" customHeight="1" spans="1:7">
      <c r="A21" s="16" t="s">
        <v>46</v>
      </c>
      <c r="B21" s="17" t="s">
        <v>47</v>
      </c>
      <c r="C21" s="17" t="s">
        <v>11</v>
      </c>
      <c r="D21" s="17" t="s">
        <v>48</v>
      </c>
      <c r="E21" s="22">
        <v>1650.32</v>
      </c>
      <c r="F21" s="22">
        <f t="shared" si="1"/>
        <v>1650.32</v>
      </c>
      <c r="G21" s="23"/>
    </row>
    <row r="22" ht="24" customHeight="1" spans="1:7">
      <c r="A22" s="16" t="s">
        <v>49</v>
      </c>
      <c r="B22" s="17" t="s">
        <v>50</v>
      </c>
      <c r="C22" s="17" t="s">
        <v>27</v>
      </c>
      <c r="D22" s="17" t="s">
        <v>51</v>
      </c>
      <c r="E22" s="22">
        <v>65.7</v>
      </c>
      <c r="F22" s="22">
        <f t="shared" si="1"/>
        <v>2496.6</v>
      </c>
      <c r="G22" s="23"/>
    </row>
    <row r="23" ht="24" customHeight="1" spans="1:7">
      <c r="A23" s="16" t="s">
        <v>52</v>
      </c>
      <c r="B23" s="17" t="s">
        <v>53</v>
      </c>
      <c r="C23" s="17" t="s">
        <v>11</v>
      </c>
      <c r="D23" s="17" t="s">
        <v>54</v>
      </c>
      <c r="E23" s="22">
        <v>120.69</v>
      </c>
      <c r="F23" s="22">
        <f t="shared" si="1"/>
        <v>41638.05</v>
      </c>
      <c r="G23" s="23"/>
    </row>
    <row r="24" ht="24" customHeight="1" spans="1:7">
      <c r="A24" s="24" t="s">
        <v>8</v>
      </c>
      <c r="B24" s="25" t="s">
        <v>55</v>
      </c>
      <c r="C24" s="25"/>
      <c r="D24" s="25"/>
      <c r="E24" s="22"/>
      <c r="F24" s="22">
        <f>F4+F8+F11+F16+F21+F22+F23</f>
        <v>179555.187</v>
      </c>
      <c r="G24" s="23"/>
    </row>
    <row r="25" ht="24" customHeight="1" spans="1:7">
      <c r="A25" s="24" t="s">
        <v>18</v>
      </c>
      <c r="B25" s="25" t="s">
        <v>56</v>
      </c>
      <c r="C25" s="25"/>
      <c r="D25" s="25"/>
      <c r="E25" s="22"/>
      <c r="F25" s="26">
        <v>8392.44</v>
      </c>
      <c r="G25" s="27"/>
    </row>
    <row r="26" ht="24" customHeight="1" spans="1:7">
      <c r="A26" s="24" t="s">
        <v>24</v>
      </c>
      <c r="B26" s="25" t="s">
        <v>57</v>
      </c>
      <c r="C26" s="25"/>
      <c r="D26" s="25"/>
      <c r="E26" s="22"/>
      <c r="F26" s="26">
        <v>0</v>
      </c>
      <c r="G26" s="27"/>
    </row>
    <row r="27" ht="24" customHeight="1" spans="1:7">
      <c r="A27" s="24" t="s">
        <v>36</v>
      </c>
      <c r="B27" s="25" t="s">
        <v>58</v>
      </c>
      <c r="C27" s="25"/>
      <c r="D27" s="25"/>
      <c r="E27" s="22"/>
      <c r="F27" s="26">
        <v>9483.73</v>
      </c>
      <c r="G27" s="27"/>
    </row>
    <row r="28" ht="24" customHeight="1" spans="1:7">
      <c r="A28" s="24" t="s">
        <v>46</v>
      </c>
      <c r="B28" s="25" t="s">
        <v>59</v>
      </c>
      <c r="C28" s="25"/>
      <c r="D28" s="28"/>
      <c r="E28" s="22"/>
      <c r="F28" s="26">
        <v>19901.08</v>
      </c>
      <c r="G28" s="27"/>
    </row>
    <row r="29" ht="29" customHeight="1" spans="1:7">
      <c r="A29" s="29" t="s">
        <v>49</v>
      </c>
      <c r="B29" s="30" t="s">
        <v>60</v>
      </c>
      <c r="C29" s="31"/>
      <c r="D29" s="32"/>
      <c r="E29" s="33"/>
      <c r="F29" s="34">
        <f>F24+F25+F26+F27+F28</f>
        <v>217332.437</v>
      </c>
      <c r="G29" s="35"/>
    </row>
  </sheetData>
  <sheetProtection formatCells="0" insertHyperlinks="0" autoFilter="0"/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0784722222222222" right="0.0784722222222222" top="0.786805555555556" bottom="0.393055555555556" header="0.5" footer="0.5"/>
  <pageSetup paperSize="9" scale="92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/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1 " / > < p i x e l a t o r L i s t   s h e e t S t i d = " 1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杨和平</cp:lastModifiedBy>
  <dcterms:created xsi:type="dcterms:W3CDTF">2019-07-09T19:03:00Z</dcterms:created>
  <dcterms:modified xsi:type="dcterms:W3CDTF">2025-10-29T06:20:25Z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5C75F846DBFD47B89321ACA805D02BCC_13</vt:lpwstr>
  </property>
</Properties>
</file>