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840" firstSheet="15" activeTab="17"/>
  </bookViews>
  <sheets>
    <sheet name="1康复中心运行和培训经费" sheetId="15" r:id="rId1"/>
    <sheet name="2残疾预防经费" sheetId="11" r:id="rId2"/>
    <sheet name="3精神残疾住院和服药经费" sheetId="1" r:id="rId3"/>
    <sheet name="4精准康复经费" sheetId="6" r:id="rId4"/>
    <sheet name="5残疾人意外伤害保险" sheetId="9" r:id="rId5"/>
    <sheet name="6残疾人培训和扶持经费" sheetId="4" r:id="rId6"/>
    <sheet name="7残疾学生入学及生活补助" sheetId="8" r:id="rId7"/>
    <sheet name="8阳光家园等经费" sheetId="7" r:id="rId8"/>
    <sheet name="9残疾人艺术汇演经费" sheetId="5" r:id="rId9"/>
    <sheet name="10残疾人无障碍设施改造" sheetId="10" r:id="rId10"/>
    <sheet name="11阳光家园托养经费等" sheetId="18" r:id="rId11"/>
    <sheet name="12精神残疾人服药和住院经费" sheetId="20" r:id="rId12"/>
    <sheet name="13第十届全国残疾人艺术汇演经费" sheetId="21" r:id="rId13"/>
    <sheet name="14市级残疾人游泳基地补助经费" sheetId="24" r:id="rId14"/>
    <sheet name="15残疾儿童康复训练经费" sheetId="25" r:id="rId15"/>
    <sheet name="16残疾人家庭障碍设施改造" sheetId="29" r:id="rId16"/>
    <sheet name="17残疾人艺术汇演经费等经费" sheetId="27" r:id="rId17"/>
    <sheet name="18残疾人托养经费" sheetId="28" r:id="rId18"/>
  </sheets>
  <calcPr calcId="144525"/>
</workbook>
</file>

<file path=xl/sharedStrings.xml><?xml version="1.0" encoding="utf-8"?>
<sst xmlns="http://schemas.openxmlformats.org/spreadsheetml/2006/main" count="1194" uniqueCount="227">
  <si>
    <t>附件1</t>
  </si>
  <si>
    <t>璧山区2021年度项目支出绩效自评表</t>
  </si>
  <si>
    <t>项目名称</t>
  </si>
  <si>
    <t>康复中心运行和培训经费</t>
  </si>
  <si>
    <t>自评总分</t>
  </si>
  <si>
    <t>等级</t>
  </si>
  <si>
    <t>优</t>
  </si>
  <si>
    <t>实施单位</t>
  </si>
  <si>
    <t>重庆市璧山区残疾人联合会</t>
  </si>
  <si>
    <t>主管部门</t>
  </si>
  <si>
    <t>填表人</t>
  </si>
  <si>
    <t>唐萍</t>
  </si>
  <si>
    <t>电话</t>
  </si>
  <si>
    <t>项目资金
（元）</t>
  </si>
  <si>
    <t>年初预算数</t>
  </si>
  <si>
    <t>全年（调整）预算数</t>
  </si>
  <si>
    <t>全年执行数</t>
  </si>
  <si>
    <t>执行率（%）</t>
  </si>
  <si>
    <t>执行率权重</t>
  </si>
  <si>
    <t>执行率得分</t>
  </si>
  <si>
    <t>当年绩效目标</t>
  </si>
  <si>
    <t>预期绩效目标</t>
  </si>
  <si>
    <t>绩效目标实际完成情况</t>
  </si>
  <si>
    <t>全面支持落实好残疾人医疗康复、社会保障等方面的扶持政策，健全残疾人权益保障制度和扶残助残服务体系，提升残疾人基本公共服务保障水平，帮助残疾人同步迈进全面小康社会。</t>
  </si>
  <si>
    <t>全面支持落实好了残疾人医疗康复、社会保障等方面的扶持政策，健全了残疾人权益保障制度和扶残助残服务体系，提升了残疾人基本公共服务保障水平，帮助了残疾人同步迈进全面小康社会，确保了残疾人士康复工作高效运行残疾人满意度达到97%。</t>
  </si>
  <si>
    <t>绩
效
指
标</t>
  </si>
  <si>
    <t>指标名称</t>
  </si>
  <si>
    <t>计量单位</t>
  </si>
  <si>
    <t>指标性质</t>
  </si>
  <si>
    <t>年度指标值</t>
  </si>
  <si>
    <t>全年完成值</t>
  </si>
  <si>
    <t>得分系数（%）</t>
  </si>
  <si>
    <t>指标权重（分）</t>
  </si>
  <si>
    <t>指标得分（分）</t>
  </si>
  <si>
    <t>偏差原因分析及改进措施</t>
  </si>
  <si>
    <t>培训质量合格率</t>
  </si>
  <si>
    <t>%</t>
  </si>
  <si>
    <t>=</t>
  </si>
  <si>
    <t>康复质量合格率</t>
  </si>
  <si>
    <t>项目完成及时率</t>
  </si>
  <si>
    <t>项目投入总成本</t>
  </si>
  <si>
    <t>万元</t>
  </si>
  <si>
    <t>≤</t>
  </si>
  <si>
    <t>提高残疾人康复工作运行效率</t>
  </si>
  <si>
    <t>≥</t>
  </si>
  <si>
    <t>偏差原因：残疾人康复服务效率有待加强。
改进措施：加强康复专业人才招聘和培训，保障康复中心的运行，提高康复站康复设施和设备的利用率，发挥设施设备的价值。</t>
  </si>
  <si>
    <t xml:space="preserve"> 提高残疾人康复意识</t>
  </si>
  <si>
    <t>改善残疾人生活状况</t>
  </si>
  <si>
    <t>残疾人满意度</t>
  </si>
  <si>
    <t>备注</t>
  </si>
  <si>
    <t>残疾预防经费</t>
  </si>
  <si>
    <t>一是孕产妇产前筛查诊断200例，并给予600元/例补助；0-6岁儿童残疾筛查诊断150例，并给予600元/例补助；继续建立残疾报告制度，开展残疾预防核心知识宣传，提高公众知晓率。二是对适龄男女开展婚前检查给与补助。</t>
  </si>
  <si>
    <t>一是孕产妇产前筛查诊断了200例，并给予了600元/例补助；0-6岁儿童残疾筛查诊断了150例，并给予了600元/例补助；继续建立了残疾报告制度，开展了残疾预防核心知识宣传，提高了公众知晓率。二是对适龄男女开展婚前检查给与了补助，有效降低了残疾发生率，增强了全区残疾预防意识与能力。</t>
  </si>
  <si>
    <t>孕产妇孕产妇筛查诊断数量</t>
  </si>
  <si>
    <t>例</t>
  </si>
  <si>
    <t>0-6岁儿童残疾筛查诊断数量</t>
  </si>
  <si>
    <t>完成残疾报告编制</t>
  </si>
  <si>
    <t>完成残疾预防宣传</t>
  </si>
  <si>
    <t>适龄男女开展婚前健康检查数量</t>
  </si>
  <si>
    <t>对</t>
  </si>
  <si>
    <t>筛查流程合规度</t>
  </si>
  <si>
    <t>残疾预防重点干预项目完成及时率</t>
  </si>
  <si>
    <t>项目实施总成本</t>
  </si>
  <si>
    <t>有效降低残疾发生率</t>
  </si>
  <si>
    <t>增强全区残疾预防意识与能力</t>
  </si>
  <si>
    <t>群众满意度</t>
  </si>
  <si>
    <t>精神残疾住院和服药经费</t>
  </si>
  <si>
    <t>为3500名精神障碍患者每年提供免费服药救助，为400名贫困精神障碍患者免费住院救助，有效减轻精神障碍患者的经济负担，维护社会稳定。</t>
  </si>
  <si>
    <t>为3500名精神障碍患者每年提供了免费服药救助，为400名贫困精神障碍患者进行了免费住院救助，有效减轻了精神障碍患者的经济负担，降低了精神障碍患者肇事肇祸数量，维护了社会稳定精神障碍患者监护人满意度达到95%。</t>
  </si>
  <si>
    <t>获得服药补助精神障碍患者人数</t>
  </si>
  <si>
    <t>名</t>
  </si>
  <si>
    <t>定点医院数</t>
  </si>
  <si>
    <t>家</t>
  </si>
  <si>
    <t>精神障碍患者免费服药救助率</t>
  </si>
  <si>
    <t>登记在册的严重精神障碍患者管理率</t>
  </si>
  <si>
    <t>精神障碍患者救助及时率</t>
  </si>
  <si>
    <t>降低精神障碍患者家庭经济负担</t>
  </si>
  <si>
    <t>降低精神障碍患者肇事肇祸数量</t>
  </si>
  <si>
    <t>偏差原因：精神障碍患者肇事肇祸数量没有明显降低。
改进措施：加大补助范围，同时加强对精神障碍患者的监督和管理力度。</t>
  </si>
  <si>
    <t>精神障碍患者监护人满意率</t>
  </si>
  <si>
    <t xml:space="preserve"> 精准康复经费</t>
  </si>
  <si>
    <t>一是为有需求残疾人提供精准康复服务；二是为听力、言语、治理、肢体、孤独症儿童提供免费康复训练和生活补助；三是为残疾人自费安装假肢、矫形器、矫治手术和验配助听器提供补助；四是采购基本型辅助器具，免费发放给有需求残疾人；五是对康复人才培训，对持证残疾人开展家庭医生签约服务。帮助有需求残疾人进行精准康复服务，提升残疾人社会归属感。</t>
  </si>
  <si>
    <t>一是为6000名有需求残疾人提供了精准康复服务；二是为150名听力、言语、治理、肢体、孤独症儿童提供了免费康复训练和生活补助；三是为残疾人自费安装了假肢、矫形器、矫治手术和验配助听器提供补助；四是采购了880件基本型辅助器具，免费发放给了有需求残疾人；五是对康复人才培训，对6000名持证残疾人开展了家庭医生签约服务。帮助有需求残疾人进行了精准康复服务，提升了残疾人社会归属感。</t>
  </si>
  <si>
    <t>精准康复服务人数</t>
  </si>
  <si>
    <t>人</t>
  </si>
  <si>
    <t>6000</t>
  </si>
  <si>
    <t>听力、言语、智力、肢体、孤独症儿童康复训练人数</t>
  </si>
  <si>
    <t>140</t>
  </si>
  <si>
    <t>补助自费安装矫形器和进行手术的残疾人数量</t>
  </si>
  <si>
    <t>95</t>
  </si>
  <si>
    <t>购买基本型辅具数量</t>
  </si>
  <si>
    <t>个</t>
  </si>
  <si>
    <t>800</t>
  </si>
  <si>
    <t>补助儿童矫治手术数量</t>
  </si>
  <si>
    <t>采购辅助器具验收合格率</t>
  </si>
  <si>
    <t>提升残疾人康复速度</t>
  </si>
  <si>
    <t>提高全区残疾人精准康复能力和水平</t>
  </si>
  <si>
    <t>受益残疾人满意度</t>
  </si>
  <si>
    <t xml:space="preserve">  残疾人意外伤害保险</t>
  </si>
  <si>
    <t>为19000名持证残疾人参加城乡居民医疗保险个人缴费部分给与补贴；为19000名持证残疾人每人购买30元意外伤害保险，被保险残疾人因意外住院可获2000元赔付，因意外致残或死亡可获20000元赔付。</t>
  </si>
  <si>
    <t>为19000名持证残疾人参加城乡居民医疗保险个人缴费部分给与了补贴；为19000名持证残疾人每人购买了30元意外伤害保险，被保险残疾人因意外住院可获2000元赔付，因意外致残或死亡可获20000元赔付，减轻了残疾人因意外导致的家庭负担，提高了残疾人生活保障程度。</t>
  </si>
  <si>
    <t>补贴一、二级残疾人医保人数</t>
  </si>
  <si>
    <t>补贴三、四级残疾人医保人数</t>
  </si>
  <si>
    <t>购买持证残疾人意外伤害保险份数</t>
  </si>
  <si>
    <t>份</t>
  </si>
  <si>
    <t>规定时间内项目实施完成率</t>
  </si>
  <si>
    <t>减轻残疾人因意外导致的家庭负担</t>
  </si>
  <si>
    <t>提高残疾人生产生活保障程度</t>
  </si>
  <si>
    <t>偏差原因：残疾人生活保障力度不够。
改进措施：加大对持证残疾人购买意外伤害保险的额度，让残疾人家庭可以获得更多赔付，提高对他们的生活保障力度。</t>
  </si>
  <si>
    <t>残疾人培训和扶持经费</t>
  </si>
  <si>
    <t>一是培训农村实用技术200名和家电维修、厨师等职业技术技能培训200名，青壮年文盲扫盲20名；二是扶持个体从业30户、区级种养殖大户10户、市级阳光扶贫基地3户和种养殖大户5户；三是对20名盲人按摩机构从业人员和心宁医院辅助性就业机构给与扶持。</t>
  </si>
  <si>
    <t>一是培训了农村实用技术200名和家电维修、厨师等职业技术技能培训200名，青壮年文盲扫盲20名；二是扶持个体从业30户、区级种养殖大户10户、市级阳光扶贫基地3户和种养殖大户5户；三是对20名盲人按摩机构从业人员和心宁医院辅助性就业机构给与了扶持，提高了残疾人就业率，提升了残疾人社会认同度，提高了残疾人生活水平。</t>
  </si>
  <si>
    <t>农村青壮年文盲数量</t>
  </si>
  <si>
    <t>培训农村残疾人实用技术人数</t>
  </si>
  <si>
    <t>职业技能技术培训数</t>
  </si>
  <si>
    <t>扶持个体从业人数</t>
  </si>
  <si>
    <t>户</t>
  </si>
  <si>
    <t>扶持种养殖大户数</t>
  </si>
  <si>
    <t>扶持市级阳光扶贫基地数</t>
  </si>
  <si>
    <t>培训人员合格率</t>
  </si>
  <si>
    <t>项目实施完成及时率</t>
  </si>
  <si>
    <t>项目实施成本</t>
  </si>
  <si>
    <t>提高残疾人就业率</t>
  </si>
  <si>
    <t>提高残疾人生活水平</t>
  </si>
  <si>
    <t>残疾学生入学及生活补助</t>
  </si>
  <si>
    <t>一是对特殊教育学校在校的残疾学生每人每年给与生活补助；二是对贫困残疾人大学生给与一次性入学救助和生活资助；对贫困残疾家庭子女大学生给与一次性入学救助；三是对3-10岁残疾儿童学前教育给与资助，加强对残疾人的教育，提升残疾人受教育水平。</t>
  </si>
  <si>
    <t>一是对特殊教育学校在校的148名残疾学生每人每年给与了1000元生活补助；二是对10名贫困残疾人大学生给与了一次性入学救助和每年2000元生活资助；对20名贫困残疾家庭子女大学生给与了一次性入学救助；三是对20名3-10岁残疾儿童学前教育给与了资助，加强了对残疾人的教育，提升了残疾人受教育水平。</t>
  </si>
  <si>
    <t>补助残疾大学生人数</t>
  </si>
  <si>
    <t>补助残疾人家庭子女大学生人数</t>
  </si>
  <si>
    <t>补助特殊教育学校学生人数</t>
  </si>
  <si>
    <t>扶持学龄前残疾儿童人数</t>
  </si>
  <si>
    <t>补助发放准确度</t>
  </si>
  <si>
    <t>补助发放完成及时率</t>
  </si>
  <si>
    <t>提升残疾人的社会认同感</t>
  </si>
  <si>
    <t>保障残疾人群受教育的权利，普及和发展特殊教育</t>
  </si>
  <si>
    <t>偏差原因：残疾人特殊教育普及率不够。
改进措施：对残疾家庭进行走访，加大宣传对残疾人特殊教育的政策，提高对残疾学生的资助额度。</t>
  </si>
  <si>
    <t>接受补助的残疾人群满意度</t>
  </si>
  <si>
    <t>阳光家园等经费</t>
  </si>
  <si>
    <t>对16-59岁重度肢体、智力和精神残疾人开展阳光家园托养，保障残疾人基本生活。</t>
  </si>
  <si>
    <t>对16-59岁重度肢体、智力和精神残疾人开展了阳光家园托养，其中居家托养550名、日间照料120名和寄宿制托养30名，保障了残疾人基本生活，接收补助及托养残疾人满意度达到95%。</t>
  </si>
  <si>
    <t>残疾人寄宿制托养人数</t>
  </si>
  <si>
    <t>残疾人日间照料人数</t>
  </si>
  <si>
    <t>残疾人居家托养人数</t>
  </si>
  <si>
    <t>残疾人寄宿制托养质量达标率</t>
  </si>
  <si>
    <t>保障残疾人的基本生活，构建和谐社会</t>
  </si>
  <si>
    <t>提高残疾人事业质量</t>
  </si>
  <si>
    <t>偏差原因：提高残疾人事业质量指数未达预期值。
改进措施：加强阳光家园建设，保障残疾人基本生活，提高残疾人事业质量。</t>
  </si>
  <si>
    <t>接收补助及托养残疾人满意度</t>
  </si>
  <si>
    <t>残疾人艺术汇演经费</t>
  </si>
  <si>
    <t>组织编排节目参加第十届全国残疾人艺术汇演，丰富残疾人精神文化生活。</t>
  </si>
  <si>
    <t>组织编排了节目参加第十届全国残疾人艺术汇演，参加排练和演出演职人员共有18人，丰富了残疾人精神文化生活，参演演职人员满意度达97%。</t>
  </si>
  <si>
    <t>参加排练和演出演职人员数量</t>
  </si>
  <si>
    <t>达到参加全国演出质量标准率</t>
  </si>
  <si>
    <t>丰富残疾人精神生活</t>
  </si>
  <si>
    <t>促进残疾人事业的高质量发展</t>
  </si>
  <si>
    <t>偏差原因：残疾人文化事业发展不够完善。
改进措施：建立残疾人文化事业领导协调机制，把残疾人文化活动纳入地方文化建设大局。</t>
  </si>
  <si>
    <t>参演演职人员满意度</t>
  </si>
  <si>
    <t>残疾人无障碍设施改造</t>
  </si>
  <si>
    <t>一是对按“两不愁三保障两扩面”要求，对全区230名三、四级建档立卡残疾人家庭开展无障碍设施改造；二是对全区10名残疾人领取C5驾照的残疾人给与补助。</t>
  </si>
  <si>
    <t>一是对按“两不愁三保障两扩面”要求，对全区230名三、四级建档立卡残疾人家庭开展了无障碍设施改造，每户给予了3000元补助；二是对全区10名残疾人领取C5驾照的残疾人给与了1000元补助，增强了残疾人自理能力，保障了残疾人正常生活。</t>
  </si>
  <si>
    <t>开展无障碍设施改造的三、四级建档立卡残疾人数量</t>
  </si>
  <si>
    <t>230</t>
  </si>
  <si>
    <t>补助考取C5驾照的残疾人数量</t>
  </si>
  <si>
    <t>10</t>
  </si>
  <si>
    <t>开展无障碍设施改造项目验收合格率</t>
  </si>
  <si>
    <t>开展无障碍设施改造每户补助成本</t>
  </si>
  <si>
    <t>元</t>
  </si>
  <si>
    <t>3000</t>
  </si>
  <si>
    <t>考取C5驾照的残疾人每人补助成本</t>
  </si>
  <si>
    <t>1000</t>
  </si>
  <si>
    <t>保障残疾人正常生活</t>
  </si>
  <si>
    <t>增强残疾人自理能力</t>
  </si>
  <si>
    <t>无障碍设施改造残疾人满意度</t>
  </si>
  <si>
    <t>阳光家园托养经费等</t>
  </si>
  <si>
    <t>对16-59岁重度肢体、智力和精神残疾人开展阳光家园托养，其中居家托养550名、日间照料120名和寄宿制托养30名。保障残疾人基本生活。</t>
  </si>
  <si>
    <t>对700名16-59岁重度肢体、智力和精神残疾人开展了阳光家园托养，其中居家托养550名、日间照料120名和寄宿制托养30名。寄宿制托养质量达标率达到100%，保障了残疾人基本生活，提高了残疾人事业的质量。</t>
  </si>
  <si>
    <t>寄宿制托养质量达标率</t>
  </si>
  <si>
    <t>规定时间工作完成及时率</t>
  </si>
  <si>
    <t>保障残疾人的基本生活</t>
  </si>
  <si>
    <t>残疾人事业的质量提高</t>
  </si>
  <si>
    <t>精神残疾服药和住院经费</t>
  </si>
  <si>
    <t>为3500名精神障碍患者每年提供1200元免费服药救助，为400名贫困精神障碍患者免费住院救助，有效减轻精神障碍患者的经济负担，维护社会稳定。</t>
  </si>
  <si>
    <t>为3500名精神障碍患者每年提供了1200元免费服药救助，为400名贫困精神障碍患者提供了免费住院救助，有效减轻了精神障碍患者的经济负担，维护了社会稳定。定点医院数2家，精神障碍患者救助及时率达到100%，降低了精神障碍患者肇事肇祸数量，精神障碍患者监护人满意率达92%。</t>
  </si>
  <si>
    <t>第十届全国残疾人艺术汇演经费</t>
  </si>
  <si>
    <t>根据渝残联发【2021】25号文件精神和市残联3月22日会议精神，由璧山区选送一个戏曲类节目代表重庆市参加第十届全国残疾人艺术汇演。排练时间共45天，其中第一阶段创作期演职人员经费3.84万元、第二阶段提升改编期演职人员经费8.1万元、第三阶段强化培训期演职人员经费2.16万元、创编及制作经费11.3万元，共计25.4万元，区财政局已通过璧财社【2021】72号文件安排资金8万元，本次安排资金17.4万元。由重庆特艺文化传媒有限公司承接。组织编排节目参加第十届全国残疾人艺术汇演，丰富残疾人精神文化生活。</t>
  </si>
  <si>
    <t>根据渝残联发【2021】25号文件精神和市残联3月22日会议精神，由璧山区选送了一个戏曲类节目代表重庆市参加第十届全国残疾人艺术汇演。排练时间共45天，其中第一阶段创作期演职人员经费3.84万元、第二阶段提升改编期演职人员经费8.1万元、第三阶段强化培训期演职人员经费2.16万元、创编及制作经费11.3万元，共计25.4万元，区财政局已通过璧财社【2021】72号文件安排资金8万元，本次安排了资金17.4万元。由重庆特艺文化传媒有限公司承接。组织编排节目参加了第十届全国残疾人艺术汇演，丰富了残疾人精神文化生活。参加排练和演出人员数量达18名，项目实施总成本控制在17.4万元以内，参与艺术汇演人员满意度达95%。</t>
  </si>
  <si>
    <t>参加排练和演出人员数量</t>
  </si>
  <si>
    <t>参演演职人员占比</t>
  </si>
  <si>
    <t>达到参加全国演出质量标准</t>
  </si>
  <si>
    <t>完成排练并参加全国演出及时率</t>
  </si>
  <si>
    <t>促进残疾人事业高质量发展</t>
  </si>
  <si>
    <t>偏差原因：未完全促进残疾人事业高质量的发展。
改进措施：多安排此类活动，让更多的残疾人参与进去，加强对残疾人的训练，同时要符合其身体状况。</t>
  </si>
  <si>
    <t>参与艺术汇演人员满意度</t>
  </si>
  <si>
    <t>市级残疾人游泳基地补助经费</t>
  </si>
  <si>
    <t>1.完善璧山区社会保障体系和服务体系的需要；是全面建设小康社会的需要；是促进璧山区残疾人事业全面发展的需要；是解决残疾人生活和就业的有效途径。2.为贯彻实施国家《全民健身条例》和《重庆市残疾人保障条例》，推进发展残疾人体育事业，对市级残疾人游泳训练基地给予支持，备战全国十一届残疾人运动会。</t>
  </si>
  <si>
    <t>1.完善了璧山区社会保障体系和服务体系；全面建设小康社会；促进了璧山区残疾人事业全面发展；解决了残疾人生活和就业。2.为贯彻实施国家《全民健身条例》和《重庆市残疾人保障条例》，推进发展了残疾人体育事业，对市级残疾人游泳训练基地给予了支持，为备战全国十一届残疾人运动会做准备。占地面积/建筑面积共10.3亩/13600平方米，建筑质量安全合格率达100%，备战全国第十一届残疾人运动会运动员数有14人，改善了璧山区残疾人状况，提升了残疾人生存和就业的有效途径。</t>
  </si>
  <si>
    <t>备战全国第十一届残疾人
运动会运动员数</t>
  </si>
  <si>
    <t>建筑面积</t>
  </si>
  <si>
    <t>平方米</t>
  </si>
  <si>
    <t>建筑质量安全合格率</t>
  </si>
  <si>
    <t>项目预算总经费</t>
  </si>
  <si>
    <t>完工投入使用及时率</t>
  </si>
  <si>
    <t>推进残疾人体育事业的发展</t>
  </si>
  <si>
    <t>提升残疾人生存和就业的有效途径</t>
  </si>
  <si>
    <t>改善璧山区残疾人状况</t>
  </si>
  <si>
    <t>残疾人家庭康复和在训运动员满意率</t>
  </si>
  <si>
    <t>残疾儿童康复训练经费</t>
  </si>
  <si>
    <t>一是为6000名有需求残疾人提供精准康复服务；二是为150名听力、言语、治理、肢体、孤独症儿童提供免费康复训练和生活补助；三是为残疾人自费安装假肢、矫形器、矫治手术和验配助听器提供补助；四是采购880件基本型辅助器具，免费发放给有需求残疾人；五是对康复人才培训，对6000名持证残疾人开展家庭医生签约服务。帮助有需求残疾人进行精准康复服务，提升残疾人社会归属感。</t>
  </si>
  <si>
    <t>为6000名有需求残疾人提供了精准康复服务；为150名听力、言语、治理、肢体、孤独症儿童提供了免费康复训练和生活补助；为残疾人自费安装假肢、矫形器、矫治手术和验配助听器提供了补助；采购了880件基本型辅助器具，免费发放给了有需求的残疾人；对康复人才进行了培训，对6000名持证残疾人开展家庭医生签约服务。帮助了有需求残疾人进行精准康复服务，提升了残疾人社会归属感。</t>
  </si>
  <si>
    <t>儿童康复训练人数</t>
  </si>
  <si>
    <t>台</t>
  </si>
  <si>
    <t>残疾人精准康复经费项目完成及时率</t>
  </si>
  <si>
    <t>提升残疾儿童康复速度</t>
  </si>
  <si>
    <t>提高全区残疾儿童精准康复能力和水平</t>
  </si>
  <si>
    <t>偏差原因：残疾儿童康复服务效率有待加强。
改进措施：加强康复专业人才招聘和培训，保障康复中心的运行，提高康复站康复设施和设备的利用率，发挥设施设备的价值。</t>
  </si>
  <si>
    <t>残疾人家庭障碍设施改造</t>
  </si>
  <si>
    <t>残疾人艺术汇演经费等经费</t>
  </si>
  <si>
    <t>组织编排了节目参加第十届全国残疾人艺术汇演，丰富了残疾人精神文化生活。参加排练和演出人员数量有18人，完成排练并参加全国演出及时率达到100%，参与艺术汇演人员满意度达到95%。</t>
  </si>
  <si>
    <t>残疾人托养经费</t>
  </si>
  <si>
    <t>日间照料110名，每年每人3000元，保障残疾人基本生活，减轻残疾人家庭负担。</t>
  </si>
  <si>
    <t>日间照料110名，每年每人3000元。保障了残疾人的基本生活，减轻了残疾人家庭负担。残疾人托养质量达标率达到100%，促进了残疾人事业高质量发展，受助人群及家庭满意度达92%。</t>
  </si>
  <si>
    <t>残疾人托养质量达标率</t>
  </si>
  <si>
    <t>日间照料每人每年补助资金</t>
  </si>
  <si>
    <t>减轻残疾人家庭负担</t>
  </si>
  <si>
    <t>偏差原因：减轻残疾人家庭负担的全年完成值未达预期值。
改进措施：最大范围内给予残疾人每年更多的托养经费补助，减轻残疾人家庭负担。</t>
  </si>
  <si>
    <t>提高残疾人生活质量</t>
  </si>
  <si>
    <t>受助人群及家庭满意度</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</si>
</sst>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_ "/>
    <numFmt numFmtId="179" formatCode="0_ "/>
    <numFmt numFmtId="180" formatCode="0.0000"/>
    <numFmt numFmtId="181" formatCode="0.0"/>
  </numFmts>
  <fonts count="26">
    <font>
      <sz val="11"/>
      <color theme="1"/>
      <name val="宋体"/>
      <charset val="134"/>
      <scheme val="minor"/>
    </font>
    <font>
      <sz val="16"/>
      <color theme="1"/>
      <name val="仿宋"/>
      <charset val="134"/>
    </font>
    <font>
      <sz val="12"/>
      <color theme="1"/>
      <name val="仿宋"/>
      <charset val="134"/>
    </font>
    <font>
      <sz val="12"/>
      <name val="仿宋"/>
      <charset val="134"/>
    </font>
    <font>
      <sz val="12"/>
      <color theme="1" tint="0.0499893185216834"/>
      <name val="仿宋"/>
      <charset val="134"/>
    </font>
    <font>
      <sz val="12"/>
      <color indexed="8"/>
      <name val="仿宋"/>
      <charset val="134"/>
    </font>
    <font>
      <sz val="11"/>
      <color theme="1" tint="0.049989318521683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9"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9" borderId="0" applyNumberFormat="0" applyBorder="0" applyAlignment="0" applyProtection="0">
      <alignment vertical="center"/>
    </xf>
    <xf numFmtId="0" fontId="13" fillId="0" borderId="11" applyNumberFormat="0" applyFill="0" applyAlignment="0" applyProtection="0">
      <alignment vertical="center"/>
    </xf>
    <xf numFmtId="0" fontId="10" fillId="10" borderId="0" applyNumberFormat="0" applyBorder="0" applyAlignment="0" applyProtection="0">
      <alignment vertical="center"/>
    </xf>
    <xf numFmtId="0" fontId="19" fillId="11" borderId="12" applyNumberFormat="0" applyAlignment="0" applyProtection="0">
      <alignment vertical="center"/>
    </xf>
    <xf numFmtId="0" fontId="20" fillId="11" borderId="8" applyNumberFormat="0" applyAlignment="0" applyProtection="0">
      <alignment vertical="center"/>
    </xf>
    <xf numFmtId="0" fontId="21" fillId="12" borderId="13"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cellStyleXfs>
  <cellXfs count="62">
    <xf numFmtId="0" fontId="0" fillId="0" borderId="0" xfId="0"/>
    <xf numFmtId="0" fontId="0" fillId="0" borderId="0" xfId="49" applyAlignment="1">
      <alignment horizontal="center"/>
    </xf>
    <xf numFmtId="0" fontId="1" fillId="0" borderId="0" xfId="49" applyFont="1" applyAlignment="1">
      <alignment horizontal="left" vertical="center"/>
    </xf>
    <xf numFmtId="0" fontId="1" fillId="0" borderId="0" xfId="49" applyFont="1" applyAlignment="1">
      <alignment horizontal="center" vertical="center" wrapText="1"/>
    </xf>
    <xf numFmtId="0" fontId="2"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5" xfId="49" applyFont="1" applyBorder="1" applyAlignment="1">
      <alignment horizontal="center" vertical="center" wrapText="1"/>
    </xf>
    <xf numFmtId="0" fontId="3" fillId="0" borderId="6" xfId="49" applyFont="1" applyBorder="1" applyAlignment="1">
      <alignment horizontal="center" vertical="center" wrapText="1"/>
    </xf>
    <xf numFmtId="0" fontId="2" fillId="0" borderId="1" xfId="49" applyFont="1" applyBorder="1" applyAlignment="1">
      <alignment horizontal="left" vertical="center" wrapText="1"/>
    </xf>
    <xf numFmtId="0" fontId="3" fillId="0" borderId="1" xfId="49" applyFont="1" applyBorder="1" applyAlignment="1">
      <alignment horizontal="left" vertical="center" wrapText="1"/>
    </xf>
    <xf numFmtId="0" fontId="3" fillId="0" borderId="1" xfId="49" applyFont="1" applyBorder="1" applyAlignment="1">
      <alignment horizontal="center" vertical="center" wrapText="1"/>
    </xf>
    <xf numFmtId="0" fontId="2" fillId="0" borderId="2" xfId="49" applyFont="1" applyBorder="1" applyAlignment="1">
      <alignment horizontal="left" vertical="center" wrapText="1"/>
    </xf>
    <xf numFmtId="0" fontId="2" fillId="0" borderId="3" xfId="49" applyFont="1" applyBorder="1" applyAlignment="1">
      <alignment horizontal="left" vertical="center" wrapText="1"/>
    </xf>
    <xf numFmtId="0" fontId="2" fillId="0" borderId="4" xfId="49" applyFont="1" applyBorder="1" applyAlignment="1">
      <alignment horizontal="left" vertical="center" wrapText="1"/>
    </xf>
    <xf numFmtId="176" fontId="2" fillId="0" borderId="1" xfId="49" applyNumberFormat="1" applyFont="1" applyBorder="1" applyAlignment="1">
      <alignment horizontal="center" vertical="center" wrapText="1"/>
    </xf>
    <xf numFmtId="176" fontId="3" fillId="0" borderId="1" xfId="49" applyNumberFormat="1"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77" fontId="2" fillId="0" borderId="1" xfId="49" applyNumberFormat="1" applyFont="1" applyBorder="1" applyAlignment="1">
      <alignment horizontal="center" vertical="center" wrapText="1"/>
    </xf>
    <xf numFmtId="0" fontId="5" fillId="0" borderId="7" xfId="0" applyFont="1" applyBorder="1" applyAlignment="1">
      <alignment horizontal="center" vertical="center"/>
    </xf>
    <xf numFmtId="177" fontId="3" fillId="0" borderId="1" xfId="49" applyNumberFormat="1" applyFont="1" applyBorder="1" applyAlignment="1">
      <alignment horizontal="center" vertical="center" wrapText="1"/>
    </xf>
    <xf numFmtId="178" fontId="2" fillId="0" borderId="1" xfId="49" applyNumberFormat="1" applyFont="1" applyBorder="1" applyAlignment="1">
      <alignment horizontal="center" vertical="center" wrapText="1"/>
    </xf>
    <xf numFmtId="179" fontId="2" fillId="0" borderId="1" xfId="49" applyNumberFormat="1" applyFont="1" applyBorder="1" applyAlignment="1">
      <alignment horizontal="center" vertical="center" wrapText="1"/>
    </xf>
    <xf numFmtId="0" fontId="5"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0" fontId="0" fillId="0" borderId="0" xfId="0" applyAlignment="1">
      <alignment horizontal="center"/>
    </xf>
    <xf numFmtId="0" fontId="6" fillId="0" borderId="0" xfId="0" applyFont="1"/>
    <xf numFmtId="0" fontId="6" fillId="0" borderId="0" xfId="0" applyFont="1" applyAlignment="1">
      <alignment horizontal="center"/>
    </xf>
    <xf numFmtId="2" fontId="0" fillId="0" borderId="0" xfId="0" applyNumberFormat="1"/>
    <xf numFmtId="177"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xf numFmtId="177" fontId="4" fillId="0" borderId="1" xfId="0"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80" fontId="5" fillId="0" borderId="1" xfId="0" applyNumberFormat="1" applyFont="1" applyBorder="1" applyAlignment="1">
      <alignment horizontal="center" vertical="center" wrapText="1"/>
    </xf>
    <xf numFmtId="181" fontId="5" fillId="0" borderId="7" xfId="0" applyNumberFormat="1" applyFont="1" applyBorder="1" applyAlignment="1">
      <alignment horizontal="center" vertical="center" wrapText="1"/>
    </xf>
    <xf numFmtId="2" fontId="5" fillId="0" borderId="7" xfId="0" applyNumberFormat="1" applyFont="1" applyBorder="1" applyAlignment="1">
      <alignment horizontal="center" vertical="center"/>
    </xf>
    <xf numFmtId="0" fontId="3" fillId="0" borderId="1" xfId="0"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J19"/>
  <sheetViews>
    <sheetView zoomScale="85" zoomScaleNormal="85" workbookViewId="0">
      <selection activeCell="G4" sqref="G4:J4"/>
    </sheetView>
  </sheetViews>
  <sheetFormatPr defaultColWidth="9" defaultRowHeight="13.5"/>
  <cols>
    <col min="1" max="1" width="12.6666666666667" customWidth="1"/>
    <col min="2" max="2" width="24.6666666666667" customWidth="1"/>
    <col min="3" max="3" width="12.6666666666667" customWidth="1"/>
    <col min="4" max="4" width="12.6666666666667" style="49" customWidth="1"/>
    <col min="5" max="5" width="12.6666666666667" customWidth="1"/>
    <col min="6" max="6" width="14.8916666666667" customWidth="1"/>
    <col min="7" max="9" width="12.6666666666667" customWidth="1"/>
    <col min="10" max="10" width="38.675" customWidth="1"/>
  </cols>
  <sheetData>
    <row r="1" ht="20.25" spans="1:10">
      <c r="A1" s="20" t="s">
        <v>0</v>
      </c>
      <c r="B1" s="20"/>
      <c r="C1" s="20"/>
      <c r="D1" s="21"/>
      <c r="E1" s="20"/>
      <c r="F1" s="20"/>
      <c r="G1" s="20"/>
      <c r="H1" s="20"/>
      <c r="I1" s="20"/>
      <c r="J1" s="20"/>
    </row>
    <row r="2" ht="20.25" customHeight="1" spans="1:10">
      <c r="A2" s="22" t="s">
        <v>1</v>
      </c>
      <c r="B2" s="22"/>
      <c r="C2" s="22"/>
      <c r="D2" s="22"/>
      <c r="E2" s="22"/>
      <c r="F2" s="22"/>
      <c r="G2" s="22"/>
      <c r="H2" s="22"/>
      <c r="I2" s="22"/>
      <c r="J2" s="22"/>
    </row>
    <row r="3" ht="26.1" customHeight="1" spans="1:10">
      <c r="A3" s="8" t="s">
        <v>2</v>
      </c>
      <c r="B3" s="23" t="s">
        <v>3</v>
      </c>
      <c r="C3" s="24"/>
      <c r="D3" s="24"/>
      <c r="E3" s="24"/>
      <c r="F3" s="25"/>
      <c r="G3" s="8" t="s">
        <v>4</v>
      </c>
      <c r="H3" s="53">
        <f>SUM(I10:I17)+J6</f>
        <v>96.429</v>
      </c>
      <c r="I3" s="8" t="s">
        <v>5</v>
      </c>
      <c r="J3" s="8" t="s">
        <v>6</v>
      </c>
    </row>
    <row r="4" ht="26.1" customHeight="1" spans="1:10">
      <c r="A4" s="8" t="s">
        <v>7</v>
      </c>
      <c r="B4" s="27" t="s">
        <v>8</v>
      </c>
      <c r="C4" s="28"/>
      <c r="D4" s="8" t="s">
        <v>9</v>
      </c>
      <c r="E4" s="29" t="s">
        <v>8</v>
      </c>
      <c r="F4" s="30"/>
      <c r="G4" s="8" t="s">
        <v>10</v>
      </c>
      <c r="H4" s="9" t="s">
        <v>11</v>
      </c>
      <c r="I4" s="8" t="s">
        <v>12</v>
      </c>
      <c r="J4" s="9">
        <v>13635446999</v>
      </c>
    </row>
    <row r="5" ht="26.1" customHeight="1" spans="1:10">
      <c r="A5" s="31" t="s">
        <v>13</v>
      </c>
      <c r="B5" s="27" t="s">
        <v>14</v>
      </c>
      <c r="C5" s="28"/>
      <c r="D5" s="27" t="s">
        <v>15</v>
      </c>
      <c r="E5" s="28"/>
      <c r="F5" s="27" t="s">
        <v>16</v>
      </c>
      <c r="G5" s="28"/>
      <c r="H5" s="27" t="s">
        <v>17</v>
      </c>
      <c r="I5" s="27" t="s">
        <v>18</v>
      </c>
      <c r="J5" s="8" t="s">
        <v>19</v>
      </c>
    </row>
    <row r="6" ht="26.1" customHeight="1" spans="1:10">
      <c r="A6" s="32"/>
      <c r="B6" s="27">
        <v>726000</v>
      </c>
      <c r="C6" s="28"/>
      <c r="D6" s="27">
        <v>749535.04</v>
      </c>
      <c r="E6" s="28"/>
      <c r="F6" s="27">
        <v>749535.04</v>
      </c>
      <c r="G6" s="28"/>
      <c r="H6" s="8">
        <f>F6/D6*100</f>
        <v>100</v>
      </c>
      <c r="I6" s="8">
        <v>10</v>
      </c>
      <c r="J6" s="8">
        <f>H6*0.1</f>
        <v>10</v>
      </c>
    </row>
    <row r="7" ht="26.1" customHeight="1" spans="1:10">
      <c r="A7" s="8" t="s">
        <v>20</v>
      </c>
      <c r="B7" s="8" t="s">
        <v>21</v>
      </c>
      <c r="C7" s="8"/>
      <c r="D7" s="8"/>
      <c r="E7" s="8"/>
      <c r="F7" s="8" t="s">
        <v>22</v>
      </c>
      <c r="G7" s="8"/>
      <c r="H7" s="8"/>
      <c r="I7" s="8"/>
      <c r="J7" s="8"/>
    </row>
    <row r="8" ht="75" customHeight="1" spans="1:10">
      <c r="A8" s="8"/>
      <c r="B8" s="35" t="s">
        <v>23</v>
      </c>
      <c r="C8" s="35"/>
      <c r="D8" s="8"/>
      <c r="E8" s="35"/>
      <c r="F8" s="36" t="s">
        <v>24</v>
      </c>
      <c r="G8" s="36"/>
      <c r="H8" s="36"/>
      <c r="I8" s="36"/>
      <c r="J8" s="36"/>
    </row>
    <row r="9" ht="31.5" customHeight="1" spans="1:10">
      <c r="A9" s="37" t="s">
        <v>25</v>
      </c>
      <c r="B9" s="37" t="s">
        <v>26</v>
      </c>
      <c r="C9" s="37" t="s">
        <v>27</v>
      </c>
      <c r="D9" s="37" t="s">
        <v>28</v>
      </c>
      <c r="E9" s="37" t="s">
        <v>29</v>
      </c>
      <c r="F9" s="37" t="s">
        <v>30</v>
      </c>
      <c r="G9" s="37" t="s">
        <v>31</v>
      </c>
      <c r="H9" s="37" t="s">
        <v>32</v>
      </c>
      <c r="I9" s="37" t="s">
        <v>33</v>
      </c>
      <c r="J9" s="37" t="s">
        <v>34</v>
      </c>
    </row>
    <row r="10" ht="26.1" customHeight="1" spans="1:10">
      <c r="A10" s="37"/>
      <c r="B10" s="37" t="s">
        <v>35</v>
      </c>
      <c r="C10" s="37" t="s">
        <v>36</v>
      </c>
      <c r="D10" s="37" t="s">
        <v>37</v>
      </c>
      <c r="E10" s="37">
        <v>100</v>
      </c>
      <c r="F10" s="37">
        <v>100</v>
      </c>
      <c r="G10" s="37">
        <v>100</v>
      </c>
      <c r="H10" s="37">
        <v>10</v>
      </c>
      <c r="I10" s="37">
        <f t="shared" ref="I10:I17" si="0">G10*H10*0.01</f>
        <v>10</v>
      </c>
      <c r="J10" s="37"/>
    </row>
    <row r="11" ht="26.1" customHeight="1" spans="1:10">
      <c r="A11" s="37"/>
      <c r="B11" s="37" t="s">
        <v>38</v>
      </c>
      <c r="C11" s="37" t="s">
        <v>36</v>
      </c>
      <c r="D11" s="37" t="s">
        <v>37</v>
      </c>
      <c r="E11" s="37">
        <v>100</v>
      </c>
      <c r="F11" s="37">
        <v>100</v>
      </c>
      <c r="G11" s="37">
        <v>100</v>
      </c>
      <c r="H11" s="37">
        <v>10</v>
      </c>
      <c r="I11" s="37">
        <f t="shared" si="0"/>
        <v>10</v>
      </c>
      <c r="J11" s="37"/>
    </row>
    <row r="12" ht="26.1" customHeight="1" spans="1:10">
      <c r="A12" s="37"/>
      <c r="B12" s="37" t="s">
        <v>39</v>
      </c>
      <c r="C12" s="37" t="s">
        <v>36</v>
      </c>
      <c r="D12" s="37" t="s">
        <v>37</v>
      </c>
      <c r="E12" s="37">
        <v>100</v>
      </c>
      <c r="F12" s="37">
        <v>100</v>
      </c>
      <c r="G12" s="37">
        <v>100</v>
      </c>
      <c r="H12" s="37">
        <v>15</v>
      </c>
      <c r="I12" s="37">
        <f t="shared" si="0"/>
        <v>15</v>
      </c>
      <c r="J12" s="37"/>
    </row>
    <row r="13" ht="26.1" customHeight="1" spans="1:10">
      <c r="A13" s="37"/>
      <c r="B13" s="37" t="s">
        <v>40</v>
      </c>
      <c r="C13" s="37" t="s">
        <v>41</v>
      </c>
      <c r="D13" s="37" t="s">
        <v>42</v>
      </c>
      <c r="E13" s="37">
        <v>72.6</v>
      </c>
      <c r="F13" s="37">
        <v>74.953504</v>
      </c>
      <c r="G13" s="37">
        <v>100</v>
      </c>
      <c r="H13" s="37">
        <v>15</v>
      </c>
      <c r="I13" s="37">
        <f t="shared" si="0"/>
        <v>15</v>
      </c>
      <c r="J13" s="37"/>
    </row>
    <row r="14" ht="91" customHeight="1" spans="1:10">
      <c r="A14" s="37"/>
      <c r="B14" s="61" t="s">
        <v>43</v>
      </c>
      <c r="C14" s="38" t="s">
        <v>36</v>
      </c>
      <c r="D14" s="38" t="s">
        <v>44</v>
      </c>
      <c r="E14" s="38">
        <v>28</v>
      </c>
      <c r="F14" s="38">
        <v>27</v>
      </c>
      <c r="G14" s="37">
        <v>64.29</v>
      </c>
      <c r="H14" s="37">
        <v>10</v>
      </c>
      <c r="I14" s="56">
        <f t="shared" si="0"/>
        <v>6.429</v>
      </c>
      <c r="J14" s="36" t="s">
        <v>45</v>
      </c>
    </row>
    <row r="15" ht="26.1" customHeight="1" spans="1:10">
      <c r="A15" s="37"/>
      <c r="B15" s="61" t="s">
        <v>46</v>
      </c>
      <c r="C15" s="38" t="s">
        <v>36</v>
      </c>
      <c r="D15" s="38" t="s">
        <v>44</v>
      </c>
      <c r="E15" s="38">
        <v>10</v>
      </c>
      <c r="F15" s="38">
        <v>24</v>
      </c>
      <c r="G15" s="37">
        <v>100</v>
      </c>
      <c r="H15" s="37">
        <v>10</v>
      </c>
      <c r="I15" s="37">
        <f t="shared" si="0"/>
        <v>10</v>
      </c>
      <c r="J15" s="37"/>
    </row>
    <row r="16" ht="26.1" customHeight="1" spans="1:10">
      <c r="A16" s="37"/>
      <c r="B16" s="61" t="s">
        <v>47</v>
      </c>
      <c r="C16" s="38" t="s">
        <v>36</v>
      </c>
      <c r="D16" s="38" t="s">
        <v>44</v>
      </c>
      <c r="E16" s="37">
        <v>15</v>
      </c>
      <c r="F16" s="37">
        <v>25</v>
      </c>
      <c r="G16" s="37">
        <v>100</v>
      </c>
      <c r="H16" s="37">
        <v>10</v>
      </c>
      <c r="I16" s="37">
        <f t="shared" si="0"/>
        <v>10</v>
      </c>
      <c r="J16" s="37"/>
    </row>
    <row r="17" ht="26.1" customHeight="1" spans="1:10">
      <c r="A17" s="37"/>
      <c r="B17" s="37" t="s">
        <v>48</v>
      </c>
      <c r="C17" s="38" t="s">
        <v>36</v>
      </c>
      <c r="D17" s="38" t="s">
        <v>44</v>
      </c>
      <c r="E17" s="37">
        <v>90</v>
      </c>
      <c r="F17" s="37">
        <v>97</v>
      </c>
      <c r="G17" s="37">
        <v>100</v>
      </c>
      <c r="H17" s="37">
        <v>10</v>
      </c>
      <c r="I17" s="37">
        <f t="shared" si="0"/>
        <v>10</v>
      </c>
      <c r="J17" s="37"/>
    </row>
    <row r="18" ht="26.1" customHeight="1" spans="1:10">
      <c r="A18" s="39" t="s">
        <v>49</v>
      </c>
      <c r="B18" s="40"/>
      <c r="C18" s="40"/>
      <c r="D18" s="24"/>
      <c r="E18" s="40"/>
      <c r="F18" s="40"/>
      <c r="G18" s="40"/>
      <c r="H18" s="40"/>
      <c r="I18" s="40"/>
      <c r="J18" s="41"/>
    </row>
    <row r="19" spans="1:10">
      <c r="A19" s="50"/>
      <c r="B19" s="50"/>
      <c r="C19" s="50"/>
      <c r="D19" s="51"/>
      <c r="E19" s="50"/>
      <c r="F19" s="50"/>
      <c r="G19" s="50"/>
      <c r="H19" s="50"/>
      <c r="I19" s="50"/>
      <c r="J19" s="50"/>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8:J18"/>
    <mergeCell ref="A5:A6"/>
    <mergeCell ref="A7:A8"/>
    <mergeCell ref="A9:A17"/>
  </mergeCells>
  <pageMargins left="0.699305555555556" right="0.699305555555556" top="0.75" bottom="0.75" header="0.3" footer="0.3"/>
  <pageSetup paperSize="9" scale="7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19"/>
  <sheetViews>
    <sheetView zoomScale="85" zoomScaleNormal="85" workbookViewId="0">
      <selection activeCell="G4" sqref="G4:J4"/>
    </sheetView>
  </sheetViews>
  <sheetFormatPr defaultColWidth="9" defaultRowHeight="13.5"/>
  <cols>
    <col min="1" max="1" width="12.6666666666667" customWidth="1"/>
    <col min="2" max="2" width="28.1083333333333" customWidth="1"/>
    <col min="3" max="3" width="12.6666666666667" customWidth="1"/>
    <col min="4" max="4" width="12.6666666666667" style="49" customWidth="1"/>
    <col min="5" max="5" width="12.6666666666667" customWidth="1"/>
    <col min="6" max="6" width="14.8916666666667" customWidth="1"/>
    <col min="7" max="9" width="12.6666666666667" customWidth="1"/>
    <col min="10" max="10" width="14.4416666666667" customWidth="1"/>
    <col min="12" max="12" width="9" customWidth="1"/>
    <col min="15" max="15" width="9.225" customWidth="1"/>
  </cols>
  <sheetData>
    <row r="1" ht="20.25" spans="1:10">
      <c r="A1" s="20" t="s">
        <v>0</v>
      </c>
      <c r="B1" s="20"/>
      <c r="C1" s="20"/>
      <c r="D1" s="21"/>
      <c r="E1" s="20"/>
      <c r="F1" s="20"/>
      <c r="G1" s="20"/>
      <c r="H1" s="20"/>
      <c r="I1" s="20"/>
      <c r="J1" s="20"/>
    </row>
    <row r="2" ht="20.25" customHeight="1" spans="1:10">
      <c r="A2" s="22" t="s">
        <v>1</v>
      </c>
      <c r="B2" s="22"/>
      <c r="C2" s="22"/>
      <c r="D2" s="22"/>
      <c r="E2" s="22"/>
      <c r="F2" s="22"/>
      <c r="G2" s="22"/>
      <c r="H2" s="22"/>
      <c r="I2" s="22"/>
      <c r="J2" s="22"/>
    </row>
    <row r="3" ht="26.1" customHeight="1" spans="1:10">
      <c r="A3" s="8" t="s">
        <v>2</v>
      </c>
      <c r="B3" s="23" t="s">
        <v>157</v>
      </c>
      <c r="C3" s="24"/>
      <c r="D3" s="24"/>
      <c r="E3" s="24"/>
      <c r="F3" s="25"/>
      <c r="G3" s="8" t="s">
        <v>4</v>
      </c>
      <c r="H3" s="26">
        <f>SUM(I10:I17)+J6</f>
        <v>100</v>
      </c>
      <c r="I3" s="8" t="s">
        <v>5</v>
      </c>
      <c r="J3" s="8" t="s">
        <v>6</v>
      </c>
    </row>
    <row r="4" ht="26.1" customHeight="1" spans="1:10">
      <c r="A4" s="8" t="s">
        <v>7</v>
      </c>
      <c r="B4" s="27" t="s">
        <v>8</v>
      </c>
      <c r="C4" s="28"/>
      <c r="D4" s="8" t="s">
        <v>9</v>
      </c>
      <c r="E4" s="29" t="s">
        <v>8</v>
      </c>
      <c r="F4" s="30"/>
      <c r="G4" s="8" t="s">
        <v>10</v>
      </c>
      <c r="H4" s="9" t="s">
        <v>11</v>
      </c>
      <c r="I4" s="8" t="s">
        <v>12</v>
      </c>
      <c r="J4" s="9">
        <v>13635446999</v>
      </c>
    </row>
    <row r="5" ht="26.1" customHeight="1" spans="1:10">
      <c r="A5" s="31" t="s">
        <v>13</v>
      </c>
      <c r="B5" s="27" t="s">
        <v>14</v>
      </c>
      <c r="C5" s="28"/>
      <c r="D5" s="27" t="s">
        <v>15</v>
      </c>
      <c r="E5" s="28"/>
      <c r="F5" s="27" t="s">
        <v>16</v>
      </c>
      <c r="G5" s="28"/>
      <c r="H5" s="27" t="s">
        <v>17</v>
      </c>
      <c r="I5" s="27" t="s">
        <v>18</v>
      </c>
      <c r="J5" s="8" t="s">
        <v>19</v>
      </c>
    </row>
    <row r="6" ht="26.1" customHeight="1" spans="1:15">
      <c r="A6" s="32"/>
      <c r="B6" s="33">
        <v>727600</v>
      </c>
      <c r="C6" s="34"/>
      <c r="D6" s="23">
        <v>367186.25</v>
      </c>
      <c r="E6" s="25"/>
      <c r="F6" s="27">
        <v>367186.25</v>
      </c>
      <c r="G6" s="28"/>
      <c r="H6" s="26">
        <f>F6/D6*100</f>
        <v>100</v>
      </c>
      <c r="I6" s="8">
        <v>10</v>
      </c>
      <c r="J6" s="26">
        <f>H6*0.1</f>
        <v>10</v>
      </c>
      <c r="O6" s="52"/>
    </row>
    <row r="7" ht="26.1" customHeight="1" spans="1:10">
      <c r="A7" s="8" t="s">
        <v>20</v>
      </c>
      <c r="B7" s="8" t="s">
        <v>21</v>
      </c>
      <c r="C7" s="8"/>
      <c r="D7" s="8"/>
      <c r="E7" s="8"/>
      <c r="F7" s="8" t="s">
        <v>22</v>
      </c>
      <c r="G7" s="8"/>
      <c r="H7" s="8"/>
      <c r="I7" s="8"/>
      <c r="J7" s="8"/>
    </row>
    <row r="8" ht="75" customHeight="1" spans="1:10">
      <c r="A8" s="8"/>
      <c r="B8" s="35" t="s">
        <v>158</v>
      </c>
      <c r="C8" s="35"/>
      <c r="D8" s="8"/>
      <c r="E8" s="35"/>
      <c r="F8" s="36" t="s">
        <v>159</v>
      </c>
      <c r="G8" s="36"/>
      <c r="H8" s="36"/>
      <c r="I8" s="36"/>
      <c r="J8" s="36"/>
    </row>
    <row r="9" ht="31.5" customHeight="1" spans="1:10">
      <c r="A9" s="37" t="s">
        <v>25</v>
      </c>
      <c r="B9" s="37" t="s">
        <v>26</v>
      </c>
      <c r="C9" s="37" t="s">
        <v>27</v>
      </c>
      <c r="D9" s="37" t="s">
        <v>28</v>
      </c>
      <c r="E9" s="37" t="s">
        <v>29</v>
      </c>
      <c r="F9" s="37" t="s">
        <v>30</v>
      </c>
      <c r="G9" s="37" t="s">
        <v>31</v>
      </c>
      <c r="H9" s="37" t="s">
        <v>32</v>
      </c>
      <c r="I9" s="37" t="s">
        <v>33</v>
      </c>
      <c r="J9" s="37" t="s">
        <v>34</v>
      </c>
    </row>
    <row r="10" ht="36" customHeight="1" spans="1:10">
      <c r="A10" s="37"/>
      <c r="B10" s="38" t="s">
        <v>160</v>
      </c>
      <c r="C10" s="38" t="s">
        <v>70</v>
      </c>
      <c r="D10" s="38" t="s">
        <v>37</v>
      </c>
      <c r="E10" s="38">
        <v>230</v>
      </c>
      <c r="F10" s="38" t="s">
        <v>161</v>
      </c>
      <c r="G10" s="38">
        <v>100</v>
      </c>
      <c r="H10" s="37">
        <v>10</v>
      </c>
      <c r="I10" s="37">
        <f>G10*H10*0.01</f>
        <v>10</v>
      </c>
      <c r="J10" s="36"/>
    </row>
    <row r="11" ht="34.95" customHeight="1" spans="1:10">
      <c r="A11" s="37"/>
      <c r="B11" s="38" t="s">
        <v>162</v>
      </c>
      <c r="C11" s="38" t="s">
        <v>70</v>
      </c>
      <c r="D11" s="38" t="s">
        <v>37</v>
      </c>
      <c r="E11" s="38" t="s">
        <v>163</v>
      </c>
      <c r="F11" s="38" t="s">
        <v>163</v>
      </c>
      <c r="G11" s="38">
        <v>100</v>
      </c>
      <c r="H11" s="37">
        <v>10</v>
      </c>
      <c r="I11" s="37">
        <f t="shared" ref="I11:I17" si="0">G11*H11*0.01</f>
        <v>10</v>
      </c>
      <c r="J11" s="37"/>
    </row>
    <row r="12" ht="37.95" customHeight="1" spans="1:10">
      <c r="A12" s="37"/>
      <c r="B12" s="38" t="s">
        <v>164</v>
      </c>
      <c r="C12" s="38" t="s">
        <v>36</v>
      </c>
      <c r="D12" s="38" t="s">
        <v>37</v>
      </c>
      <c r="E12" s="38">
        <v>100</v>
      </c>
      <c r="F12" s="38">
        <v>100</v>
      </c>
      <c r="G12" s="38">
        <v>100</v>
      </c>
      <c r="H12" s="37">
        <v>10</v>
      </c>
      <c r="I12" s="37">
        <f t="shared" si="0"/>
        <v>10</v>
      </c>
      <c r="J12" s="37"/>
    </row>
    <row r="13" ht="37.05" customHeight="1" spans="1:10">
      <c r="A13" s="37"/>
      <c r="B13" s="38" t="s">
        <v>165</v>
      </c>
      <c r="C13" s="38" t="s">
        <v>166</v>
      </c>
      <c r="D13" s="38" t="s">
        <v>37</v>
      </c>
      <c r="E13" s="38" t="s">
        <v>167</v>
      </c>
      <c r="F13" s="38" t="s">
        <v>167</v>
      </c>
      <c r="G13" s="38">
        <v>100</v>
      </c>
      <c r="H13" s="37">
        <v>10</v>
      </c>
      <c r="I13" s="37">
        <f t="shared" si="0"/>
        <v>10</v>
      </c>
      <c r="J13" s="37"/>
    </row>
    <row r="14" ht="37.95" customHeight="1" spans="1:10">
      <c r="A14" s="37"/>
      <c r="B14" s="38" t="s">
        <v>168</v>
      </c>
      <c r="C14" s="38" t="s">
        <v>166</v>
      </c>
      <c r="D14" s="38" t="s">
        <v>37</v>
      </c>
      <c r="E14" s="38" t="s">
        <v>169</v>
      </c>
      <c r="F14" s="38" t="s">
        <v>169</v>
      </c>
      <c r="G14" s="38">
        <v>100</v>
      </c>
      <c r="H14" s="37">
        <v>10</v>
      </c>
      <c r="I14" s="37">
        <f t="shared" si="0"/>
        <v>10</v>
      </c>
      <c r="J14" s="37"/>
    </row>
    <row r="15" ht="26.1" customHeight="1" spans="1:10">
      <c r="A15" s="37"/>
      <c r="B15" s="38" t="s">
        <v>170</v>
      </c>
      <c r="C15" s="38" t="s">
        <v>36</v>
      </c>
      <c r="D15" s="38" t="s">
        <v>44</v>
      </c>
      <c r="E15" s="38">
        <v>95</v>
      </c>
      <c r="F15" s="38">
        <v>98</v>
      </c>
      <c r="G15" s="38">
        <v>100</v>
      </c>
      <c r="H15" s="37">
        <v>15</v>
      </c>
      <c r="I15" s="37">
        <f t="shared" si="0"/>
        <v>15</v>
      </c>
      <c r="J15" s="37"/>
    </row>
    <row r="16" ht="26.1" customHeight="1" spans="1:10">
      <c r="A16" s="37"/>
      <c r="B16" s="38" t="s">
        <v>171</v>
      </c>
      <c r="C16" s="38" t="s">
        <v>36</v>
      </c>
      <c r="D16" s="38" t="s">
        <v>44</v>
      </c>
      <c r="E16" s="38">
        <v>15</v>
      </c>
      <c r="F16" s="38">
        <v>25</v>
      </c>
      <c r="G16" s="38">
        <v>100</v>
      </c>
      <c r="H16" s="37">
        <v>15</v>
      </c>
      <c r="I16" s="37">
        <f t="shared" si="0"/>
        <v>15</v>
      </c>
      <c r="J16" s="37"/>
    </row>
    <row r="17" ht="33" customHeight="1" spans="1:10">
      <c r="A17" s="37"/>
      <c r="B17" s="38" t="s">
        <v>172</v>
      </c>
      <c r="C17" s="38" t="s">
        <v>36</v>
      </c>
      <c r="D17" s="38" t="s">
        <v>44</v>
      </c>
      <c r="E17" s="38">
        <v>90</v>
      </c>
      <c r="F17" s="38">
        <v>98</v>
      </c>
      <c r="G17" s="38">
        <v>100</v>
      </c>
      <c r="H17" s="37">
        <v>10</v>
      </c>
      <c r="I17" s="37">
        <f t="shared" si="0"/>
        <v>10</v>
      </c>
      <c r="J17" s="37"/>
    </row>
    <row r="18" ht="26.1" customHeight="1" spans="1:10">
      <c r="A18" s="39" t="s">
        <v>49</v>
      </c>
      <c r="B18" s="40"/>
      <c r="C18" s="40"/>
      <c r="D18" s="24"/>
      <c r="E18" s="40"/>
      <c r="F18" s="40"/>
      <c r="G18" s="40"/>
      <c r="H18" s="40"/>
      <c r="I18" s="40"/>
      <c r="J18" s="41"/>
    </row>
    <row r="19" spans="1:10">
      <c r="A19" s="50"/>
      <c r="B19" s="50"/>
      <c r="C19" s="50"/>
      <c r="D19" s="51"/>
      <c r="E19" s="50"/>
      <c r="F19" s="50"/>
      <c r="G19" s="50"/>
      <c r="H19" s="50"/>
      <c r="I19" s="50"/>
      <c r="J19" s="50"/>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8:J18"/>
    <mergeCell ref="A5:A6"/>
    <mergeCell ref="A7:A8"/>
    <mergeCell ref="A9:A17"/>
  </mergeCells>
  <pageMargins left="0.699305555555556" right="0.699305555555556" top="0.75" bottom="0.75" header="0.3" footer="0.3"/>
  <pageSetup paperSize="9" scale="7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zoomScale="85" zoomScaleNormal="85" topLeftCell="B1" workbookViewId="0">
      <selection activeCell="G4" sqref="G4:J4"/>
    </sheetView>
  </sheetViews>
  <sheetFormatPr defaultColWidth="9" defaultRowHeight="13.5"/>
  <cols>
    <col min="1" max="1" width="12.6666666666667" style="1" customWidth="1"/>
    <col min="2" max="2" width="28.6666666666667" style="1" customWidth="1"/>
    <col min="3" max="4" width="10.6666666666667" style="1" customWidth="1"/>
    <col min="5" max="5" width="12.6666666666667" style="1" customWidth="1"/>
    <col min="6" max="6" width="15.5583333333333" style="1" customWidth="1"/>
    <col min="7" max="8" width="10.6666666666667" style="1" customWidth="1"/>
    <col min="9" max="9" width="11.7583333333333" style="1" customWidth="1"/>
    <col min="10" max="10" width="37.9416666666667" style="1" customWidth="1"/>
    <col min="11" max="16384" width="9" style="1"/>
  </cols>
  <sheetData>
    <row r="1" ht="20.25" spans="1:10">
      <c r="A1" s="2" t="s">
        <v>0</v>
      </c>
      <c r="B1" s="2"/>
      <c r="C1" s="2"/>
      <c r="D1" s="2"/>
      <c r="E1" s="2"/>
      <c r="F1" s="2"/>
      <c r="G1" s="2"/>
      <c r="H1" s="2"/>
      <c r="I1" s="2"/>
      <c r="J1" s="2"/>
    </row>
    <row r="2" ht="20.25" customHeight="1" spans="1:10">
      <c r="A2" s="3" t="s">
        <v>1</v>
      </c>
      <c r="B2" s="3"/>
      <c r="C2" s="3"/>
      <c r="D2" s="3"/>
      <c r="E2" s="3"/>
      <c r="F2" s="3"/>
      <c r="G2" s="3"/>
      <c r="H2" s="3"/>
      <c r="I2" s="3"/>
      <c r="J2" s="3"/>
    </row>
    <row r="3" ht="26.1" customHeight="1" spans="1:10">
      <c r="A3" s="4" t="s">
        <v>2</v>
      </c>
      <c r="B3" s="5" t="s">
        <v>173</v>
      </c>
      <c r="C3" s="6"/>
      <c r="D3" s="6"/>
      <c r="E3" s="6"/>
      <c r="F3" s="7"/>
      <c r="G3" s="4" t="s">
        <v>4</v>
      </c>
      <c r="H3" s="42">
        <f>SUM(I10:I18)+J6</f>
        <v>94.231</v>
      </c>
      <c r="I3" s="4" t="s">
        <v>5</v>
      </c>
      <c r="J3" s="4" t="s">
        <v>6</v>
      </c>
    </row>
    <row r="4" ht="26.1" customHeight="1" spans="1:10">
      <c r="A4" s="4" t="s">
        <v>7</v>
      </c>
      <c r="B4" s="5" t="s">
        <v>8</v>
      </c>
      <c r="C4" s="7"/>
      <c r="D4" s="4" t="s">
        <v>9</v>
      </c>
      <c r="E4" s="5" t="s">
        <v>8</v>
      </c>
      <c r="F4" s="7"/>
      <c r="G4" s="8" t="s">
        <v>10</v>
      </c>
      <c r="H4" s="9" t="s">
        <v>11</v>
      </c>
      <c r="I4" s="8" t="s">
        <v>12</v>
      </c>
      <c r="J4" s="9">
        <v>13635446999</v>
      </c>
    </row>
    <row r="5" ht="34" customHeight="1" spans="1:10">
      <c r="A5" s="10" t="s">
        <v>13</v>
      </c>
      <c r="B5" s="5" t="s">
        <v>14</v>
      </c>
      <c r="C5" s="7"/>
      <c r="D5" s="5" t="s">
        <v>15</v>
      </c>
      <c r="E5" s="7"/>
      <c r="F5" s="5" t="s">
        <v>16</v>
      </c>
      <c r="G5" s="7"/>
      <c r="H5" s="5" t="s">
        <v>17</v>
      </c>
      <c r="I5" s="5" t="s">
        <v>18</v>
      </c>
      <c r="J5" s="4" t="s">
        <v>19</v>
      </c>
    </row>
    <row r="6" ht="26.1" customHeight="1" spans="1:10">
      <c r="A6" s="11"/>
      <c r="B6" s="5">
        <v>615988.4</v>
      </c>
      <c r="C6" s="7"/>
      <c r="D6" s="5"/>
      <c r="E6" s="7"/>
      <c r="F6" s="5">
        <v>615988.4</v>
      </c>
      <c r="G6" s="7"/>
      <c r="H6" s="4">
        <f>F6/B6*100</f>
        <v>100</v>
      </c>
      <c r="I6" s="4">
        <v>10</v>
      </c>
      <c r="J6" s="4">
        <f>H6*0.1</f>
        <v>10</v>
      </c>
    </row>
    <row r="7" ht="26.1" customHeight="1" spans="1:10">
      <c r="A7" s="4" t="s">
        <v>20</v>
      </c>
      <c r="B7" s="4" t="s">
        <v>21</v>
      </c>
      <c r="C7" s="4"/>
      <c r="D7" s="4"/>
      <c r="E7" s="4"/>
      <c r="F7" s="4" t="s">
        <v>22</v>
      </c>
      <c r="G7" s="4"/>
      <c r="H7" s="4"/>
      <c r="I7" s="4"/>
      <c r="J7" s="4"/>
    </row>
    <row r="8" ht="95.4" customHeight="1" spans="1:10">
      <c r="A8" s="4"/>
      <c r="B8" s="12" t="s">
        <v>174</v>
      </c>
      <c r="C8" s="12"/>
      <c r="D8" s="12"/>
      <c r="E8" s="12"/>
      <c r="F8" s="13" t="s">
        <v>175</v>
      </c>
      <c r="G8" s="13"/>
      <c r="H8" s="13"/>
      <c r="I8" s="13"/>
      <c r="J8" s="13"/>
    </row>
    <row r="9" ht="31.5" customHeight="1" spans="1:10">
      <c r="A9" s="4" t="s">
        <v>25</v>
      </c>
      <c r="B9" s="4" t="s">
        <v>26</v>
      </c>
      <c r="C9" s="4" t="s">
        <v>27</v>
      </c>
      <c r="D9" s="4" t="s">
        <v>28</v>
      </c>
      <c r="E9" s="4" t="s">
        <v>29</v>
      </c>
      <c r="F9" s="4" t="s">
        <v>30</v>
      </c>
      <c r="G9" s="4" t="s">
        <v>31</v>
      </c>
      <c r="H9" s="4" t="s">
        <v>32</v>
      </c>
      <c r="I9" s="4" t="s">
        <v>33</v>
      </c>
      <c r="J9" s="4" t="s">
        <v>34</v>
      </c>
    </row>
    <row r="10" ht="26.1" customHeight="1" spans="1:10">
      <c r="A10" s="4"/>
      <c r="B10" s="14" t="s">
        <v>140</v>
      </c>
      <c r="C10" s="14" t="s">
        <v>70</v>
      </c>
      <c r="D10" s="14" t="s">
        <v>44</v>
      </c>
      <c r="E10" s="14">
        <v>30</v>
      </c>
      <c r="F10" s="14">
        <v>30</v>
      </c>
      <c r="G10" s="14">
        <v>100</v>
      </c>
      <c r="H10" s="14">
        <v>7</v>
      </c>
      <c r="I10" s="14">
        <f t="shared" ref="I10:I18" si="0">G10*H10*0.01</f>
        <v>7</v>
      </c>
      <c r="J10" s="4"/>
    </row>
    <row r="11" ht="26.1" customHeight="1" spans="1:10">
      <c r="A11" s="4"/>
      <c r="B11" s="14" t="s">
        <v>141</v>
      </c>
      <c r="C11" s="14" t="s">
        <v>70</v>
      </c>
      <c r="D11" s="14" t="s">
        <v>44</v>
      </c>
      <c r="E11" s="14">
        <v>120</v>
      </c>
      <c r="F11" s="14">
        <v>120</v>
      </c>
      <c r="G11" s="14">
        <v>100</v>
      </c>
      <c r="H11" s="14">
        <v>7</v>
      </c>
      <c r="I11" s="14">
        <f t="shared" si="0"/>
        <v>7</v>
      </c>
      <c r="J11" s="4"/>
    </row>
    <row r="12" ht="26.1" customHeight="1" spans="1:10">
      <c r="A12" s="4"/>
      <c r="B12" s="14" t="s">
        <v>142</v>
      </c>
      <c r="C12" s="14" t="s">
        <v>70</v>
      </c>
      <c r="D12" s="14" t="s">
        <v>44</v>
      </c>
      <c r="E12" s="14">
        <v>550</v>
      </c>
      <c r="F12" s="14">
        <v>550</v>
      </c>
      <c r="G12" s="14">
        <v>100</v>
      </c>
      <c r="H12" s="14">
        <v>8</v>
      </c>
      <c r="I12" s="14">
        <f t="shared" si="0"/>
        <v>8</v>
      </c>
      <c r="J12" s="4"/>
    </row>
    <row r="13" ht="26.1" customHeight="1" spans="1:10">
      <c r="A13" s="4"/>
      <c r="B13" s="14" t="s">
        <v>176</v>
      </c>
      <c r="C13" s="14" t="s">
        <v>36</v>
      </c>
      <c r="D13" s="14" t="s">
        <v>37</v>
      </c>
      <c r="E13" s="14">
        <v>100</v>
      </c>
      <c r="F13" s="14">
        <v>100</v>
      </c>
      <c r="G13" s="14">
        <v>100</v>
      </c>
      <c r="H13" s="14">
        <v>8</v>
      </c>
      <c r="I13" s="14">
        <f t="shared" si="0"/>
        <v>8</v>
      </c>
      <c r="J13" s="4"/>
    </row>
    <row r="14" ht="26.1" customHeight="1" spans="1:10">
      <c r="A14" s="4"/>
      <c r="B14" s="14" t="s">
        <v>177</v>
      </c>
      <c r="C14" s="14" t="s">
        <v>36</v>
      </c>
      <c r="D14" s="14" t="s">
        <v>37</v>
      </c>
      <c r="E14" s="14">
        <v>100</v>
      </c>
      <c r="F14" s="14">
        <v>100</v>
      </c>
      <c r="G14" s="14">
        <v>100</v>
      </c>
      <c r="H14" s="14">
        <v>10</v>
      </c>
      <c r="I14" s="14">
        <f t="shared" si="0"/>
        <v>10</v>
      </c>
      <c r="J14" s="4"/>
    </row>
    <row r="15" ht="26.1" customHeight="1" spans="1:10">
      <c r="A15" s="4"/>
      <c r="B15" s="14" t="s">
        <v>62</v>
      </c>
      <c r="C15" s="14" t="s">
        <v>41</v>
      </c>
      <c r="D15" s="14" t="s">
        <v>42</v>
      </c>
      <c r="E15" s="14">
        <v>61.59884</v>
      </c>
      <c r="F15" s="14">
        <v>61.59884</v>
      </c>
      <c r="G15" s="14">
        <v>100</v>
      </c>
      <c r="H15" s="14">
        <v>10</v>
      </c>
      <c r="I15" s="14">
        <f t="shared" si="0"/>
        <v>10</v>
      </c>
      <c r="J15" s="4"/>
    </row>
    <row r="16" ht="26.1" customHeight="1" spans="1:10">
      <c r="A16" s="4"/>
      <c r="B16" s="14" t="s">
        <v>178</v>
      </c>
      <c r="C16" s="14" t="s">
        <v>36</v>
      </c>
      <c r="D16" s="14" t="s">
        <v>44</v>
      </c>
      <c r="E16" s="14">
        <v>20</v>
      </c>
      <c r="F16" s="14">
        <v>25</v>
      </c>
      <c r="G16" s="14">
        <v>100</v>
      </c>
      <c r="H16" s="14">
        <v>15</v>
      </c>
      <c r="I16" s="14">
        <f t="shared" si="0"/>
        <v>15</v>
      </c>
      <c r="J16" s="4"/>
    </row>
    <row r="17" ht="66" customHeight="1" spans="1:10">
      <c r="A17" s="4"/>
      <c r="B17" s="14" t="s">
        <v>179</v>
      </c>
      <c r="C17" s="14" t="s">
        <v>36</v>
      </c>
      <c r="D17" s="14" t="s">
        <v>44</v>
      </c>
      <c r="E17" s="37">
        <v>26</v>
      </c>
      <c r="F17" s="37">
        <v>25</v>
      </c>
      <c r="G17" s="37">
        <v>61.54</v>
      </c>
      <c r="H17" s="47">
        <v>15</v>
      </c>
      <c r="I17" s="48">
        <f t="shared" si="0"/>
        <v>9.231</v>
      </c>
      <c r="J17" s="36" t="s">
        <v>146</v>
      </c>
    </row>
    <row r="18" ht="26.1" customHeight="1" spans="1:10">
      <c r="A18" s="4"/>
      <c r="B18" s="14" t="s">
        <v>147</v>
      </c>
      <c r="C18" s="14" t="s">
        <v>36</v>
      </c>
      <c r="D18" s="14" t="s">
        <v>44</v>
      </c>
      <c r="E18" s="14">
        <v>95</v>
      </c>
      <c r="F18" s="14">
        <v>97</v>
      </c>
      <c r="G18" s="14">
        <v>100</v>
      </c>
      <c r="H18" s="14">
        <v>10</v>
      </c>
      <c r="I18" s="14">
        <f t="shared" si="0"/>
        <v>10</v>
      </c>
      <c r="J18" s="4"/>
    </row>
    <row r="19" ht="26.1" customHeight="1" spans="1:10">
      <c r="A19" s="15" t="s">
        <v>49</v>
      </c>
      <c r="B19" s="16"/>
      <c r="C19" s="16"/>
      <c r="D19" s="16"/>
      <c r="E19" s="16"/>
      <c r="F19" s="16"/>
      <c r="G19" s="16"/>
      <c r="H19" s="16"/>
      <c r="I19" s="16"/>
      <c r="J19" s="17"/>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9:J19"/>
    <mergeCell ref="A5:A6"/>
    <mergeCell ref="A7:A8"/>
    <mergeCell ref="A9:A18"/>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G4" sqref="G4:J4"/>
    </sheetView>
  </sheetViews>
  <sheetFormatPr defaultColWidth="12.6666666666667" defaultRowHeight="13.5"/>
  <cols>
    <col min="1" max="1" width="12.6666666666667" style="1" customWidth="1"/>
    <col min="2" max="2" width="15.6666666666667" style="1" customWidth="1"/>
    <col min="3" max="5" width="12.6666666666667" style="1" customWidth="1"/>
    <col min="6" max="6" width="14.8916666666667" style="1" customWidth="1"/>
    <col min="7" max="9" width="12.6666666666667" style="1" customWidth="1"/>
    <col min="10" max="10" width="34.375" style="1" customWidth="1"/>
    <col min="11" max="11" width="12.6666666666667" style="1" customWidth="1"/>
    <col min="12" max="16384" width="12.6666666666667" style="1"/>
  </cols>
  <sheetData>
    <row r="1" ht="20.25" spans="1:10">
      <c r="A1" s="2" t="s">
        <v>0</v>
      </c>
      <c r="B1" s="2"/>
      <c r="C1" s="2"/>
      <c r="D1" s="2"/>
      <c r="E1" s="2"/>
      <c r="F1" s="2"/>
      <c r="G1" s="2"/>
      <c r="H1" s="2"/>
      <c r="I1" s="2"/>
      <c r="J1" s="2"/>
    </row>
    <row r="2" ht="20.25" customHeight="1" spans="1:10">
      <c r="A2" s="3" t="s">
        <v>1</v>
      </c>
      <c r="B2" s="3"/>
      <c r="C2" s="3"/>
      <c r="D2" s="3"/>
      <c r="E2" s="3"/>
      <c r="F2" s="3"/>
      <c r="G2" s="3"/>
      <c r="H2" s="3"/>
      <c r="I2" s="3"/>
      <c r="J2" s="3"/>
    </row>
    <row r="3" ht="26.1" customHeight="1" spans="1:10">
      <c r="A3" s="4" t="s">
        <v>2</v>
      </c>
      <c r="B3" s="5" t="s">
        <v>180</v>
      </c>
      <c r="C3" s="6"/>
      <c r="D3" s="6"/>
      <c r="E3" s="6"/>
      <c r="F3" s="7"/>
      <c r="G3" s="4" t="s">
        <v>4</v>
      </c>
      <c r="H3" s="42">
        <f>SUM(I10:I18)+J6</f>
        <v>94.2307692307692</v>
      </c>
      <c r="I3" s="4" t="s">
        <v>5</v>
      </c>
      <c r="J3" s="4" t="s">
        <v>6</v>
      </c>
    </row>
    <row r="4" ht="26.1" customHeight="1" spans="1:10">
      <c r="A4" s="4" t="s">
        <v>7</v>
      </c>
      <c r="B4" s="5" t="s">
        <v>8</v>
      </c>
      <c r="C4" s="7"/>
      <c r="D4" s="4" t="s">
        <v>9</v>
      </c>
      <c r="E4" s="5" t="s">
        <v>8</v>
      </c>
      <c r="F4" s="7"/>
      <c r="G4" s="8" t="s">
        <v>10</v>
      </c>
      <c r="H4" s="9" t="s">
        <v>11</v>
      </c>
      <c r="I4" s="8" t="s">
        <v>12</v>
      </c>
      <c r="J4" s="9">
        <v>13635446999</v>
      </c>
    </row>
    <row r="5" ht="26.1" customHeight="1" spans="1:10">
      <c r="A5" s="10" t="s">
        <v>13</v>
      </c>
      <c r="B5" s="5" t="s">
        <v>14</v>
      </c>
      <c r="C5" s="7"/>
      <c r="D5" s="5" t="s">
        <v>15</v>
      </c>
      <c r="E5" s="7"/>
      <c r="F5" s="5" t="s">
        <v>16</v>
      </c>
      <c r="G5" s="7"/>
      <c r="H5" s="5" t="s">
        <v>17</v>
      </c>
      <c r="I5" s="5" t="s">
        <v>18</v>
      </c>
      <c r="J5" s="4" t="s">
        <v>19</v>
      </c>
    </row>
    <row r="6" ht="26.1" customHeight="1" spans="1:10">
      <c r="A6" s="11"/>
      <c r="B6" s="5">
        <v>10200000</v>
      </c>
      <c r="C6" s="7"/>
      <c r="D6" s="5">
        <v>1302200</v>
      </c>
      <c r="E6" s="7"/>
      <c r="F6" s="5">
        <v>1302200</v>
      </c>
      <c r="G6" s="7"/>
      <c r="H6" s="46">
        <f>F6/D6*100</f>
        <v>100</v>
      </c>
      <c r="I6" s="4">
        <v>10</v>
      </c>
      <c r="J6" s="46">
        <f>H6*0.1</f>
        <v>10</v>
      </c>
    </row>
    <row r="7" ht="26.1" customHeight="1" spans="1:10">
      <c r="A7" s="4" t="s">
        <v>20</v>
      </c>
      <c r="B7" s="4" t="s">
        <v>21</v>
      </c>
      <c r="C7" s="4"/>
      <c r="D7" s="4"/>
      <c r="E7" s="4"/>
      <c r="F7" s="4" t="s">
        <v>22</v>
      </c>
      <c r="G7" s="4"/>
      <c r="H7" s="4"/>
      <c r="I7" s="4"/>
      <c r="J7" s="4"/>
    </row>
    <row r="8" ht="81" customHeight="1" spans="1:10">
      <c r="A8" s="4"/>
      <c r="B8" s="12" t="s">
        <v>181</v>
      </c>
      <c r="C8" s="12"/>
      <c r="D8" s="12"/>
      <c r="E8" s="12"/>
      <c r="F8" s="13" t="s">
        <v>182</v>
      </c>
      <c r="G8" s="13"/>
      <c r="H8" s="13"/>
      <c r="I8" s="13"/>
      <c r="J8" s="13"/>
    </row>
    <row r="9" ht="30" customHeight="1" spans="1:10">
      <c r="A9" s="4" t="s">
        <v>25</v>
      </c>
      <c r="B9" s="4" t="s">
        <v>26</v>
      </c>
      <c r="C9" s="4" t="s">
        <v>27</v>
      </c>
      <c r="D9" s="4" t="s">
        <v>28</v>
      </c>
      <c r="E9" s="4" t="s">
        <v>29</v>
      </c>
      <c r="F9" s="4" t="s">
        <v>30</v>
      </c>
      <c r="G9" s="4" t="s">
        <v>31</v>
      </c>
      <c r="H9" s="4" t="s">
        <v>32</v>
      </c>
      <c r="I9" s="4" t="s">
        <v>33</v>
      </c>
      <c r="J9" s="4" t="s">
        <v>34</v>
      </c>
    </row>
    <row r="10" ht="30" customHeight="1" spans="1:10">
      <c r="A10" s="4"/>
      <c r="B10" s="14" t="s">
        <v>69</v>
      </c>
      <c r="C10" s="14" t="s">
        <v>70</v>
      </c>
      <c r="D10" s="14" t="s">
        <v>44</v>
      </c>
      <c r="E10" s="14">
        <v>3500</v>
      </c>
      <c r="F10" s="14">
        <v>3500</v>
      </c>
      <c r="G10" s="14">
        <v>100</v>
      </c>
      <c r="H10" s="14">
        <v>10</v>
      </c>
      <c r="I10" s="14">
        <f t="shared" ref="I10:I18" si="0">G10*H10*0.01</f>
        <v>10</v>
      </c>
      <c r="J10" s="12"/>
    </row>
    <row r="11" ht="30" customHeight="1" spans="1:10">
      <c r="A11" s="4"/>
      <c r="B11" s="14" t="s">
        <v>71</v>
      </c>
      <c r="C11" s="14" t="s">
        <v>72</v>
      </c>
      <c r="D11" s="14" t="s">
        <v>44</v>
      </c>
      <c r="E11" s="14">
        <v>2</v>
      </c>
      <c r="F11" s="14">
        <v>2</v>
      </c>
      <c r="G11" s="14">
        <v>100</v>
      </c>
      <c r="H11" s="14">
        <v>10</v>
      </c>
      <c r="I11" s="14">
        <f t="shared" si="0"/>
        <v>10</v>
      </c>
      <c r="J11" s="12"/>
    </row>
    <row r="12" ht="30" customHeight="1" spans="1:10">
      <c r="A12" s="4"/>
      <c r="B12" s="14" t="s">
        <v>73</v>
      </c>
      <c r="C12" s="14" t="s">
        <v>36</v>
      </c>
      <c r="D12" s="14" t="s">
        <v>44</v>
      </c>
      <c r="E12" s="14">
        <v>95</v>
      </c>
      <c r="F12" s="14">
        <v>97</v>
      </c>
      <c r="G12" s="14">
        <v>100</v>
      </c>
      <c r="H12" s="14">
        <v>8</v>
      </c>
      <c r="I12" s="14">
        <f t="shared" si="0"/>
        <v>8</v>
      </c>
      <c r="J12" s="12"/>
    </row>
    <row r="13" ht="30" customHeight="1" spans="1:10">
      <c r="A13" s="4"/>
      <c r="B13" s="14" t="s">
        <v>74</v>
      </c>
      <c r="C13" s="14" t="s">
        <v>36</v>
      </c>
      <c r="D13" s="14" t="s">
        <v>44</v>
      </c>
      <c r="E13" s="14">
        <v>90</v>
      </c>
      <c r="F13" s="14">
        <v>92</v>
      </c>
      <c r="G13" s="14">
        <v>100</v>
      </c>
      <c r="H13" s="14">
        <v>7</v>
      </c>
      <c r="I13" s="14">
        <f t="shared" si="0"/>
        <v>7</v>
      </c>
      <c r="J13" s="12"/>
    </row>
    <row r="14" ht="30" customHeight="1" spans="1:10">
      <c r="A14" s="4"/>
      <c r="B14" s="14" t="s">
        <v>75</v>
      </c>
      <c r="C14" s="14" t="s">
        <v>36</v>
      </c>
      <c r="D14" s="14" t="s">
        <v>37</v>
      </c>
      <c r="E14" s="14">
        <v>100</v>
      </c>
      <c r="F14" s="14">
        <v>100</v>
      </c>
      <c r="G14" s="14">
        <v>100</v>
      </c>
      <c r="H14" s="14">
        <v>7</v>
      </c>
      <c r="I14" s="14">
        <f t="shared" si="0"/>
        <v>7</v>
      </c>
      <c r="J14" s="12"/>
    </row>
    <row r="15" ht="30" customHeight="1" spans="1:10">
      <c r="A15" s="4"/>
      <c r="B15" s="14" t="s">
        <v>62</v>
      </c>
      <c r="C15" s="14" t="s">
        <v>41</v>
      </c>
      <c r="D15" s="14" t="s">
        <v>37</v>
      </c>
      <c r="E15" s="14">
        <v>130.22</v>
      </c>
      <c r="F15" s="14">
        <v>130.22</v>
      </c>
      <c r="G15" s="14">
        <v>100</v>
      </c>
      <c r="H15" s="14">
        <v>8</v>
      </c>
      <c r="I15" s="14">
        <f t="shared" si="0"/>
        <v>8</v>
      </c>
      <c r="J15" s="12"/>
    </row>
    <row r="16" ht="30" customHeight="1" spans="1:10">
      <c r="A16" s="4"/>
      <c r="B16" s="14" t="s">
        <v>76</v>
      </c>
      <c r="C16" s="14" t="s">
        <v>36</v>
      </c>
      <c r="D16" s="14" t="s">
        <v>44</v>
      </c>
      <c r="E16" s="14">
        <v>22</v>
      </c>
      <c r="F16" s="14">
        <v>25</v>
      </c>
      <c r="G16" s="14">
        <v>100</v>
      </c>
      <c r="H16" s="14">
        <v>15</v>
      </c>
      <c r="I16" s="14">
        <f t="shared" si="0"/>
        <v>15</v>
      </c>
      <c r="J16" s="12"/>
    </row>
    <row r="17" ht="60" customHeight="1" spans="1:10">
      <c r="A17" s="4"/>
      <c r="B17" s="14" t="s">
        <v>77</v>
      </c>
      <c r="C17" s="14" t="s">
        <v>36</v>
      </c>
      <c r="D17" s="14" t="s">
        <v>44</v>
      </c>
      <c r="E17" s="14">
        <v>26</v>
      </c>
      <c r="F17" s="14">
        <v>25</v>
      </c>
      <c r="G17" s="44">
        <f>(1-(ABS(E17-F17)/E17)/0.1)*100</f>
        <v>61.5384615384615</v>
      </c>
      <c r="H17" s="14">
        <v>15</v>
      </c>
      <c r="I17" s="44">
        <f t="shared" si="0"/>
        <v>9.23076923076923</v>
      </c>
      <c r="J17" s="12" t="s">
        <v>78</v>
      </c>
    </row>
    <row r="18" ht="30" customHeight="1" spans="1:10">
      <c r="A18" s="4"/>
      <c r="B18" s="14" t="s">
        <v>79</v>
      </c>
      <c r="C18" s="14" t="s">
        <v>36</v>
      </c>
      <c r="D18" s="14" t="s">
        <v>44</v>
      </c>
      <c r="E18" s="14">
        <v>85</v>
      </c>
      <c r="F18" s="14">
        <v>92</v>
      </c>
      <c r="G18" s="14">
        <v>100</v>
      </c>
      <c r="H18" s="14">
        <v>10</v>
      </c>
      <c r="I18" s="14">
        <f t="shared" si="0"/>
        <v>10</v>
      </c>
      <c r="J18" s="12"/>
    </row>
    <row r="19" ht="26.1" customHeight="1" spans="1:10">
      <c r="A19" s="15" t="s">
        <v>49</v>
      </c>
      <c r="B19" s="16"/>
      <c r="C19" s="16"/>
      <c r="D19" s="16"/>
      <c r="E19" s="16"/>
      <c r="F19" s="16"/>
      <c r="G19" s="16"/>
      <c r="H19" s="16"/>
      <c r="I19" s="16"/>
      <c r="J19" s="17"/>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9:J19"/>
    <mergeCell ref="A5:A6"/>
    <mergeCell ref="A7:A8"/>
    <mergeCell ref="A9:A1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zoomScale="88" zoomScaleNormal="88" workbookViewId="0">
      <selection activeCell="G4" sqref="G4:J4"/>
    </sheetView>
  </sheetViews>
  <sheetFormatPr defaultColWidth="12.6666666666667" defaultRowHeight="13.5"/>
  <cols>
    <col min="1" max="1" width="12.6666666666667" style="1" customWidth="1"/>
    <col min="2" max="2" width="22.1083333333333" style="1" customWidth="1"/>
    <col min="3" max="5" width="12.6666666666667" style="1" customWidth="1"/>
    <col min="6" max="6" width="15" style="1" customWidth="1"/>
    <col min="7" max="9" width="12.6666666666667" style="1" customWidth="1"/>
    <col min="10" max="10" width="45.4583333333333" style="1" customWidth="1"/>
    <col min="11" max="11" width="12.6666666666667" style="1" customWidth="1"/>
    <col min="12" max="16384" width="12.6666666666667" style="1"/>
  </cols>
  <sheetData>
    <row r="1" ht="20.25" spans="1:10">
      <c r="A1" s="2" t="s">
        <v>0</v>
      </c>
      <c r="B1" s="2"/>
      <c r="C1" s="2"/>
      <c r="D1" s="2"/>
      <c r="E1" s="2"/>
      <c r="F1" s="2"/>
      <c r="G1" s="2"/>
      <c r="H1" s="2"/>
      <c r="I1" s="2"/>
      <c r="J1" s="2"/>
    </row>
    <row r="2" ht="20.25" customHeight="1" spans="1:10">
      <c r="A2" s="3" t="s">
        <v>1</v>
      </c>
      <c r="B2" s="3"/>
      <c r="C2" s="3"/>
      <c r="D2" s="3"/>
      <c r="E2" s="3"/>
      <c r="F2" s="3"/>
      <c r="G2" s="3"/>
      <c r="H2" s="3"/>
      <c r="I2" s="3"/>
      <c r="J2" s="3"/>
    </row>
    <row r="3" ht="26.1" customHeight="1" spans="1:10">
      <c r="A3" s="4" t="s">
        <v>2</v>
      </c>
      <c r="B3" s="5" t="s">
        <v>183</v>
      </c>
      <c r="C3" s="6"/>
      <c r="D3" s="6"/>
      <c r="E3" s="6"/>
      <c r="F3" s="7"/>
      <c r="G3" s="4" t="s">
        <v>4</v>
      </c>
      <c r="H3" s="45">
        <f>SUM(I10:I17,J6)</f>
        <v>98.469387755102</v>
      </c>
      <c r="I3" s="4" t="s">
        <v>5</v>
      </c>
      <c r="J3" s="4" t="s">
        <v>6</v>
      </c>
    </row>
    <row r="4" ht="26.1" customHeight="1" spans="1:10">
      <c r="A4" s="4" t="s">
        <v>7</v>
      </c>
      <c r="B4" s="5" t="s">
        <v>8</v>
      </c>
      <c r="C4" s="7"/>
      <c r="D4" s="4" t="s">
        <v>9</v>
      </c>
      <c r="E4" s="5" t="s">
        <v>8</v>
      </c>
      <c r="F4" s="7"/>
      <c r="G4" s="8" t="s">
        <v>10</v>
      </c>
      <c r="H4" s="9" t="s">
        <v>11</v>
      </c>
      <c r="I4" s="8" t="s">
        <v>12</v>
      </c>
      <c r="J4" s="9">
        <v>13635446999</v>
      </c>
    </row>
    <row r="5" ht="26.1" customHeight="1" spans="1:10">
      <c r="A5" s="10" t="s">
        <v>13</v>
      </c>
      <c r="B5" s="5" t="s">
        <v>14</v>
      </c>
      <c r="C5" s="7"/>
      <c r="D5" s="5" t="s">
        <v>15</v>
      </c>
      <c r="E5" s="7"/>
      <c r="F5" s="5" t="s">
        <v>16</v>
      </c>
      <c r="G5" s="7"/>
      <c r="H5" s="5" t="s">
        <v>17</v>
      </c>
      <c r="I5" s="5" t="s">
        <v>18</v>
      </c>
      <c r="J5" s="4" t="s">
        <v>19</v>
      </c>
    </row>
    <row r="6" ht="26.1" customHeight="1" spans="1:10">
      <c r="A6" s="11"/>
      <c r="B6" s="5">
        <v>174000</v>
      </c>
      <c r="C6" s="7"/>
      <c r="D6" s="5"/>
      <c r="E6" s="7"/>
      <c r="F6" s="5">
        <v>174000</v>
      </c>
      <c r="G6" s="7"/>
      <c r="H6" s="4">
        <f>F6/B6*100</f>
        <v>100</v>
      </c>
      <c r="I6" s="4">
        <v>10</v>
      </c>
      <c r="J6" s="4">
        <f>H6*0.1</f>
        <v>10</v>
      </c>
    </row>
    <row r="7" ht="26.1" customHeight="1" spans="1:10">
      <c r="A7" s="4" t="s">
        <v>20</v>
      </c>
      <c r="B7" s="4" t="s">
        <v>21</v>
      </c>
      <c r="C7" s="4"/>
      <c r="D7" s="4"/>
      <c r="E7" s="4"/>
      <c r="F7" s="4" t="s">
        <v>22</v>
      </c>
      <c r="G7" s="4"/>
      <c r="H7" s="4"/>
      <c r="I7" s="4"/>
      <c r="J7" s="4"/>
    </row>
    <row r="8" ht="174.6" customHeight="1" spans="1:10">
      <c r="A8" s="4"/>
      <c r="B8" s="12" t="s">
        <v>184</v>
      </c>
      <c r="C8" s="12"/>
      <c r="D8" s="12"/>
      <c r="E8" s="12"/>
      <c r="F8" s="13" t="s">
        <v>185</v>
      </c>
      <c r="G8" s="13"/>
      <c r="H8" s="13"/>
      <c r="I8" s="13"/>
      <c r="J8" s="13"/>
    </row>
    <row r="9" ht="31.5" customHeight="1" spans="1:10">
      <c r="A9" s="4" t="s">
        <v>25</v>
      </c>
      <c r="B9" s="4" t="s">
        <v>26</v>
      </c>
      <c r="C9" s="4" t="s">
        <v>27</v>
      </c>
      <c r="D9" s="4" t="s">
        <v>28</v>
      </c>
      <c r="E9" s="4" t="s">
        <v>29</v>
      </c>
      <c r="F9" s="4" t="s">
        <v>30</v>
      </c>
      <c r="G9" s="4" t="s">
        <v>31</v>
      </c>
      <c r="H9" s="4" t="s">
        <v>32</v>
      </c>
      <c r="I9" s="4" t="s">
        <v>33</v>
      </c>
      <c r="J9" s="4" t="s">
        <v>34</v>
      </c>
    </row>
    <row r="10" ht="36" customHeight="1" spans="1:10">
      <c r="A10" s="4"/>
      <c r="B10" s="14" t="s">
        <v>186</v>
      </c>
      <c r="C10" s="14" t="s">
        <v>70</v>
      </c>
      <c r="D10" s="14" t="s">
        <v>44</v>
      </c>
      <c r="E10" s="14">
        <v>18</v>
      </c>
      <c r="F10" s="14">
        <v>18</v>
      </c>
      <c r="G10" s="14">
        <v>100</v>
      </c>
      <c r="H10" s="14">
        <v>10</v>
      </c>
      <c r="I10" s="14">
        <f t="shared" ref="I10:I17" si="0">G10*H10*0.01</f>
        <v>10</v>
      </c>
      <c r="J10" s="12"/>
    </row>
    <row r="11" ht="26.1" customHeight="1" spans="1:10">
      <c r="A11" s="4"/>
      <c r="B11" s="14" t="s">
        <v>187</v>
      </c>
      <c r="C11" s="14" t="s">
        <v>36</v>
      </c>
      <c r="D11" s="14" t="s">
        <v>44</v>
      </c>
      <c r="E11" s="14">
        <v>85</v>
      </c>
      <c r="F11" s="14">
        <v>85</v>
      </c>
      <c r="G11" s="14">
        <v>100</v>
      </c>
      <c r="H11" s="14">
        <v>10</v>
      </c>
      <c r="I11" s="14">
        <f t="shared" si="0"/>
        <v>10</v>
      </c>
      <c r="J11" s="12"/>
    </row>
    <row r="12" ht="36" customHeight="1" spans="1:10">
      <c r="A12" s="4"/>
      <c r="B12" s="14" t="s">
        <v>188</v>
      </c>
      <c r="C12" s="14" t="s">
        <v>36</v>
      </c>
      <c r="D12" s="14" t="s">
        <v>37</v>
      </c>
      <c r="E12" s="14">
        <v>100</v>
      </c>
      <c r="F12" s="14">
        <v>100</v>
      </c>
      <c r="G12" s="14">
        <v>100</v>
      </c>
      <c r="H12" s="14">
        <v>10</v>
      </c>
      <c r="I12" s="14">
        <f t="shared" si="0"/>
        <v>10</v>
      </c>
      <c r="J12" s="12"/>
    </row>
    <row r="13" ht="26.1" customHeight="1" spans="1:10">
      <c r="A13" s="4"/>
      <c r="B13" s="14" t="s">
        <v>62</v>
      </c>
      <c r="C13" s="14" t="s">
        <v>41</v>
      </c>
      <c r="D13" s="14" t="s">
        <v>42</v>
      </c>
      <c r="E13" s="14">
        <v>17.4</v>
      </c>
      <c r="F13" s="14">
        <v>17.4</v>
      </c>
      <c r="G13" s="14">
        <v>100</v>
      </c>
      <c r="H13" s="14">
        <v>10</v>
      </c>
      <c r="I13" s="14">
        <f t="shared" si="0"/>
        <v>10</v>
      </c>
      <c r="J13" s="12"/>
    </row>
    <row r="14" ht="31.95" customHeight="1" spans="1:10">
      <c r="A14" s="4"/>
      <c r="B14" s="14" t="s">
        <v>189</v>
      </c>
      <c r="C14" s="14" t="s">
        <v>36</v>
      </c>
      <c r="D14" s="14" t="s">
        <v>37</v>
      </c>
      <c r="E14" s="14">
        <v>100</v>
      </c>
      <c r="F14" s="14">
        <v>100</v>
      </c>
      <c r="G14" s="14">
        <v>100</v>
      </c>
      <c r="H14" s="14">
        <v>10</v>
      </c>
      <c r="I14" s="14">
        <f t="shared" si="0"/>
        <v>10</v>
      </c>
      <c r="J14" s="12"/>
    </row>
    <row r="15" ht="26.1" customHeight="1" spans="1:10">
      <c r="A15" s="4"/>
      <c r="B15" s="14" t="s">
        <v>153</v>
      </c>
      <c r="C15" s="14" t="s">
        <v>36</v>
      </c>
      <c r="D15" s="14" t="s">
        <v>44</v>
      </c>
      <c r="E15" s="14">
        <v>90</v>
      </c>
      <c r="F15" s="14">
        <v>95</v>
      </c>
      <c r="G15" s="14">
        <v>100</v>
      </c>
      <c r="H15" s="14">
        <v>15</v>
      </c>
      <c r="I15" s="14">
        <f t="shared" si="0"/>
        <v>15</v>
      </c>
      <c r="J15" s="12"/>
    </row>
    <row r="16" ht="60" customHeight="1" spans="1:10">
      <c r="A16" s="4"/>
      <c r="B16" s="14" t="s">
        <v>190</v>
      </c>
      <c r="C16" s="14" t="s">
        <v>36</v>
      </c>
      <c r="D16" s="14" t="s">
        <v>44</v>
      </c>
      <c r="E16" s="14">
        <v>98</v>
      </c>
      <c r="F16" s="14">
        <v>97</v>
      </c>
      <c r="G16" s="19">
        <f>(1-(ABS(E16-F16)/E16)/0.1)*100</f>
        <v>89.7959183673469</v>
      </c>
      <c r="H16" s="14">
        <v>15</v>
      </c>
      <c r="I16" s="19">
        <f t="shared" si="0"/>
        <v>13.469387755102</v>
      </c>
      <c r="J16" s="12" t="s">
        <v>191</v>
      </c>
    </row>
    <row r="17" ht="36" customHeight="1" spans="1:10">
      <c r="A17" s="4"/>
      <c r="B17" s="14" t="s">
        <v>192</v>
      </c>
      <c r="C17" s="14" t="s">
        <v>36</v>
      </c>
      <c r="D17" s="14" t="s">
        <v>44</v>
      </c>
      <c r="E17" s="14">
        <v>92</v>
      </c>
      <c r="F17" s="14">
        <v>95</v>
      </c>
      <c r="G17" s="14">
        <v>100</v>
      </c>
      <c r="H17" s="14">
        <v>10</v>
      </c>
      <c r="I17" s="14">
        <f t="shared" si="0"/>
        <v>10</v>
      </c>
      <c r="J17" s="12"/>
    </row>
    <row r="18" ht="26.1" customHeight="1" spans="1:10">
      <c r="A18" s="15" t="s">
        <v>49</v>
      </c>
      <c r="B18" s="16"/>
      <c r="C18" s="16"/>
      <c r="D18" s="16"/>
      <c r="E18" s="16"/>
      <c r="F18" s="16"/>
      <c r="G18" s="16"/>
      <c r="H18" s="16"/>
      <c r="I18" s="16"/>
      <c r="J18" s="17"/>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8:J18"/>
    <mergeCell ref="A5:A6"/>
    <mergeCell ref="A7:A8"/>
    <mergeCell ref="A9:A17"/>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workbookViewId="0">
      <selection activeCell="G4" sqref="G4:J4"/>
    </sheetView>
  </sheetViews>
  <sheetFormatPr defaultColWidth="9" defaultRowHeight="13.5"/>
  <cols>
    <col min="1" max="1" width="12.6666666666667" style="1" customWidth="1"/>
    <col min="2" max="2" width="26.5583333333333" style="1" customWidth="1"/>
    <col min="3" max="4" width="10.6666666666667" style="1" customWidth="1"/>
    <col min="5" max="5" width="12.6666666666667" style="1" customWidth="1"/>
    <col min="6" max="6" width="15.3333333333333" style="1" customWidth="1"/>
    <col min="7" max="9" width="10.6666666666667" style="1" customWidth="1"/>
    <col min="10" max="10" width="14.4416666666667" style="1" customWidth="1"/>
    <col min="11" max="16384" width="9" style="1"/>
  </cols>
  <sheetData>
    <row r="1" ht="20.25" spans="1:10">
      <c r="A1" s="2" t="s">
        <v>0</v>
      </c>
      <c r="B1" s="2"/>
      <c r="C1" s="2"/>
      <c r="D1" s="2"/>
      <c r="E1" s="2"/>
      <c r="F1" s="2"/>
      <c r="G1" s="2"/>
      <c r="H1" s="2"/>
      <c r="I1" s="2"/>
      <c r="J1" s="2"/>
    </row>
    <row r="2" ht="20.25" customHeight="1" spans="1:10">
      <c r="A2" s="3" t="s">
        <v>1</v>
      </c>
      <c r="B2" s="3"/>
      <c r="C2" s="3"/>
      <c r="D2" s="3"/>
      <c r="E2" s="3"/>
      <c r="F2" s="3"/>
      <c r="G2" s="3"/>
      <c r="H2" s="3"/>
      <c r="I2" s="3"/>
      <c r="J2" s="3"/>
    </row>
    <row r="3" ht="26.1" customHeight="1" spans="1:10">
      <c r="A3" s="4" t="s">
        <v>2</v>
      </c>
      <c r="B3" s="5" t="s">
        <v>193</v>
      </c>
      <c r="C3" s="6"/>
      <c r="D3" s="6"/>
      <c r="E3" s="6"/>
      <c r="F3" s="7"/>
      <c r="G3" s="4" t="s">
        <v>4</v>
      </c>
      <c r="H3" s="4">
        <f>SUM(I10:I18)+J6</f>
        <v>100</v>
      </c>
      <c r="I3" s="4" t="s">
        <v>5</v>
      </c>
      <c r="J3" s="4" t="s">
        <v>6</v>
      </c>
    </row>
    <row r="4" ht="26.1" customHeight="1" spans="1:10">
      <c r="A4" s="4" t="s">
        <v>7</v>
      </c>
      <c r="B4" s="5" t="s">
        <v>8</v>
      </c>
      <c r="C4" s="7"/>
      <c r="D4" s="4" t="s">
        <v>9</v>
      </c>
      <c r="E4" s="5" t="s">
        <v>8</v>
      </c>
      <c r="F4" s="7"/>
      <c r="G4" s="8" t="s">
        <v>10</v>
      </c>
      <c r="H4" s="9" t="s">
        <v>11</v>
      </c>
      <c r="I4" s="8" t="s">
        <v>12</v>
      </c>
      <c r="J4" s="9">
        <v>13635446999</v>
      </c>
    </row>
    <row r="5" ht="26.1" customHeight="1" spans="1:10">
      <c r="A5" s="10" t="s">
        <v>13</v>
      </c>
      <c r="B5" s="5" t="s">
        <v>14</v>
      </c>
      <c r="C5" s="7"/>
      <c r="D5" s="5" t="s">
        <v>15</v>
      </c>
      <c r="E5" s="7"/>
      <c r="F5" s="5" t="s">
        <v>16</v>
      </c>
      <c r="G5" s="7"/>
      <c r="H5" s="5" t="s">
        <v>17</v>
      </c>
      <c r="I5" s="5" t="s">
        <v>18</v>
      </c>
      <c r="J5" s="4" t="s">
        <v>19</v>
      </c>
    </row>
    <row r="6" ht="26.1" customHeight="1" spans="1:10">
      <c r="A6" s="11"/>
      <c r="B6" s="5">
        <v>838183.67</v>
      </c>
      <c r="C6" s="7"/>
      <c r="D6" s="5"/>
      <c r="E6" s="7"/>
      <c r="F6" s="5">
        <v>838183.67</v>
      </c>
      <c r="G6" s="7"/>
      <c r="H6" s="4">
        <f>F6/B6*100</f>
        <v>100</v>
      </c>
      <c r="I6" s="4">
        <v>10</v>
      </c>
      <c r="J6" s="4">
        <f>H6*0.1</f>
        <v>10</v>
      </c>
    </row>
    <row r="7" ht="26.1" customHeight="1" spans="1:10">
      <c r="A7" s="4" t="s">
        <v>20</v>
      </c>
      <c r="B7" s="4" t="s">
        <v>21</v>
      </c>
      <c r="C7" s="4"/>
      <c r="D7" s="4"/>
      <c r="E7" s="4"/>
      <c r="F7" s="4" t="s">
        <v>22</v>
      </c>
      <c r="G7" s="4"/>
      <c r="H7" s="4"/>
      <c r="I7" s="4"/>
      <c r="J7" s="4"/>
    </row>
    <row r="8" ht="144.6" customHeight="1" spans="1:10">
      <c r="A8" s="4"/>
      <c r="B8" s="12" t="s">
        <v>194</v>
      </c>
      <c r="C8" s="12"/>
      <c r="D8" s="12"/>
      <c r="E8" s="12"/>
      <c r="F8" s="13" t="s">
        <v>195</v>
      </c>
      <c r="G8" s="13"/>
      <c r="H8" s="13"/>
      <c r="I8" s="13"/>
      <c r="J8" s="13"/>
    </row>
    <row r="9" ht="31.5" customHeight="1" spans="1:10">
      <c r="A9" s="4" t="s">
        <v>25</v>
      </c>
      <c r="B9" s="4" t="s">
        <v>26</v>
      </c>
      <c r="C9" s="4" t="s">
        <v>27</v>
      </c>
      <c r="D9" s="4" t="s">
        <v>28</v>
      </c>
      <c r="E9" s="4" t="s">
        <v>29</v>
      </c>
      <c r="F9" s="4" t="s">
        <v>30</v>
      </c>
      <c r="G9" s="4" t="s">
        <v>31</v>
      </c>
      <c r="H9" s="4" t="s">
        <v>32</v>
      </c>
      <c r="I9" s="4" t="s">
        <v>33</v>
      </c>
      <c r="J9" s="4" t="s">
        <v>34</v>
      </c>
    </row>
    <row r="10" ht="31.95" customHeight="1" spans="1:10">
      <c r="A10" s="4"/>
      <c r="B10" s="14" t="s">
        <v>196</v>
      </c>
      <c r="C10" s="14" t="s">
        <v>84</v>
      </c>
      <c r="D10" s="14" t="s">
        <v>44</v>
      </c>
      <c r="E10" s="14">
        <v>14</v>
      </c>
      <c r="F10" s="14">
        <v>14</v>
      </c>
      <c r="G10" s="4">
        <v>100</v>
      </c>
      <c r="H10" s="4">
        <v>10</v>
      </c>
      <c r="I10" s="4">
        <f>G10*H10*0.01</f>
        <v>10</v>
      </c>
      <c r="J10" s="12"/>
    </row>
    <row r="11" ht="28.05" customHeight="1" spans="1:10">
      <c r="A11" s="4"/>
      <c r="B11" s="14" t="s">
        <v>197</v>
      </c>
      <c r="C11" s="14" t="s">
        <v>198</v>
      </c>
      <c r="D11" s="14" t="s">
        <v>44</v>
      </c>
      <c r="E11" s="14">
        <v>13600</v>
      </c>
      <c r="F11" s="14">
        <v>13600</v>
      </c>
      <c r="G11" s="4">
        <v>100</v>
      </c>
      <c r="H11" s="4">
        <v>10</v>
      </c>
      <c r="I11" s="4">
        <f>G11*H11*0.01</f>
        <v>10</v>
      </c>
      <c r="J11" s="4"/>
    </row>
    <row r="12" ht="28.05" customHeight="1" spans="1:10">
      <c r="A12" s="4"/>
      <c r="B12" s="14" t="s">
        <v>199</v>
      </c>
      <c r="C12" s="14" t="s">
        <v>36</v>
      </c>
      <c r="D12" s="14" t="s">
        <v>37</v>
      </c>
      <c r="E12" s="14">
        <v>100</v>
      </c>
      <c r="F12" s="14">
        <v>100</v>
      </c>
      <c r="G12" s="4">
        <v>100</v>
      </c>
      <c r="H12" s="4">
        <v>10</v>
      </c>
      <c r="I12" s="4">
        <f>G12*H12*0.01</f>
        <v>10</v>
      </c>
      <c r="J12" s="4"/>
    </row>
    <row r="13" ht="28.05" customHeight="1" spans="1:10">
      <c r="A13" s="4"/>
      <c r="B13" s="14" t="s">
        <v>200</v>
      </c>
      <c r="C13" s="14" t="s">
        <v>41</v>
      </c>
      <c r="D13" s="14" t="s">
        <v>42</v>
      </c>
      <c r="E13" s="14">
        <v>83.818367</v>
      </c>
      <c r="F13" s="14">
        <v>83.818367</v>
      </c>
      <c r="G13" s="4">
        <v>100</v>
      </c>
      <c r="H13" s="4">
        <v>10</v>
      </c>
      <c r="I13" s="4">
        <f>G13*H13*0.01</f>
        <v>10</v>
      </c>
      <c r="J13" s="4"/>
    </row>
    <row r="14" ht="28.05" customHeight="1" spans="1:10">
      <c r="A14" s="4"/>
      <c r="B14" s="14" t="s">
        <v>201</v>
      </c>
      <c r="C14" s="14" t="s">
        <v>36</v>
      </c>
      <c r="D14" s="14" t="s">
        <v>37</v>
      </c>
      <c r="E14" s="14">
        <v>100</v>
      </c>
      <c r="F14" s="14">
        <v>100</v>
      </c>
      <c r="G14" s="4">
        <v>100</v>
      </c>
      <c r="H14" s="14">
        <v>10</v>
      </c>
      <c r="I14" s="14">
        <f>G14*H14*0.01</f>
        <v>10</v>
      </c>
      <c r="J14" s="4"/>
    </row>
    <row r="15" ht="28.05" customHeight="1" spans="1:10">
      <c r="A15" s="4"/>
      <c r="B15" s="14" t="s">
        <v>202</v>
      </c>
      <c r="C15" s="14" t="s">
        <v>36</v>
      </c>
      <c r="D15" s="14" t="s">
        <v>44</v>
      </c>
      <c r="E15" s="14">
        <v>80</v>
      </c>
      <c r="F15" s="14">
        <v>85</v>
      </c>
      <c r="G15" s="14">
        <v>100</v>
      </c>
      <c r="H15" s="14">
        <v>10</v>
      </c>
      <c r="I15" s="14">
        <f t="shared" ref="I15:I18" si="0">G15*H15*0.01</f>
        <v>10</v>
      </c>
      <c r="J15" s="4"/>
    </row>
    <row r="16" ht="31.95" customHeight="1" spans="1:10">
      <c r="A16" s="4"/>
      <c r="B16" s="14" t="s">
        <v>203</v>
      </c>
      <c r="C16" s="14" t="s">
        <v>36</v>
      </c>
      <c r="D16" s="14" t="s">
        <v>44</v>
      </c>
      <c r="E16" s="14">
        <v>90</v>
      </c>
      <c r="F16" s="14">
        <v>92</v>
      </c>
      <c r="G16" s="14">
        <v>100</v>
      </c>
      <c r="H16" s="14">
        <v>10</v>
      </c>
      <c r="I16" s="14">
        <f t="shared" si="0"/>
        <v>10</v>
      </c>
      <c r="J16" s="4"/>
    </row>
    <row r="17" ht="28.05" customHeight="1" spans="1:10">
      <c r="A17" s="4"/>
      <c r="B17" s="14" t="s">
        <v>204</v>
      </c>
      <c r="C17" s="14" t="s">
        <v>36</v>
      </c>
      <c r="D17" s="14" t="s">
        <v>44</v>
      </c>
      <c r="E17" s="14">
        <v>90</v>
      </c>
      <c r="F17" s="14">
        <v>94</v>
      </c>
      <c r="G17" s="14">
        <v>100</v>
      </c>
      <c r="H17" s="14">
        <v>10</v>
      </c>
      <c r="I17" s="14">
        <f t="shared" si="0"/>
        <v>10</v>
      </c>
      <c r="J17" s="4"/>
    </row>
    <row r="18" ht="31.95" customHeight="1" spans="1:10">
      <c r="A18" s="4"/>
      <c r="B18" s="14" t="s">
        <v>205</v>
      </c>
      <c r="C18" s="14" t="s">
        <v>36</v>
      </c>
      <c r="D18" s="14" t="s">
        <v>44</v>
      </c>
      <c r="E18" s="14">
        <v>90</v>
      </c>
      <c r="F18" s="14">
        <v>95</v>
      </c>
      <c r="G18" s="14">
        <v>100</v>
      </c>
      <c r="H18" s="14">
        <v>10</v>
      </c>
      <c r="I18" s="14">
        <f t="shared" si="0"/>
        <v>10</v>
      </c>
      <c r="J18" s="4"/>
    </row>
    <row r="19" ht="26.1" customHeight="1" spans="1:10">
      <c r="A19" s="15" t="s">
        <v>49</v>
      </c>
      <c r="B19" s="16"/>
      <c r="C19" s="16"/>
      <c r="D19" s="16"/>
      <c r="E19" s="16"/>
      <c r="F19" s="16"/>
      <c r="G19" s="16"/>
      <c r="H19" s="16"/>
      <c r="I19" s="16"/>
      <c r="J19" s="17"/>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9:J19"/>
    <mergeCell ref="A5:A6"/>
    <mergeCell ref="A7:A8"/>
    <mergeCell ref="A9:A1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
  <sheetViews>
    <sheetView workbookViewId="0">
      <selection activeCell="G4" sqref="G4:J4"/>
    </sheetView>
  </sheetViews>
  <sheetFormatPr defaultColWidth="9" defaultRowHeight="13.5"/>
  <cols>
    <col min="1" max="1" width="12.6666666666667" style="1" customWidth="1"/>
    <col min="2" max="2" width="27.1083333333333" style="1" customWidth="1"/>
    <col min="3" max="4" width="10.6666666666667" style="1" customWidth="1"/>
    <col min="5" max="5" width="12.6666666666667" style="1" customWidth="1"/>
    <col min="6" max="6" width="15.1083333333333" style="1" customWidth="1"/>
    <col min="7" max="9" width="10.6666666666667" style="1" customWidth="1"/>
    <col min="10" max="10" width="42.25" style="1" customWidth="1"/>
    <col min="11" max="16384" width="9" style="1"/>
  </cols>
  <sheetData>
    <row r="1" ht="20.25" spans="1:10">
      <c r="A1" s="2" t="s">
        <v>0</v>
      </c>
      <c r="B1" s="2"/>
      <c r="C1" s="2"/>
      <c r="D1" s="2"/>
      <c r="E1" s="2"/>
      <c r="F1" s="2"/>
      <c r="G1" s="2"/>
      <c r="H1" s="2"/>
      <c r="I1" s="2"/>
      <c r="J1" s="2"/>
    </row>
    <row r="2" ht="20.25" customHeight="1" spans="1:10">
      <c r="A2" s="3" t="s">
        <v>1</v>
      </c>
      <c r="B2" s="3"/>
      <c r="C2" s="3"/>
      <c r="D2" s="3"/>
      <c r="E2" s="3"/>
      <c r="F2" s="3"/>
      <c r="G2" s="3"/>
      <c r="H2" s="3"/>
      <c r="I2" s="3"/>
      <c r="J2" s="3"/>
    </row>
    <row r="3" ht="26.1" customHeight="1" spans="1:10">
      <c r="A3" s="4" t="s">
        <v>2</v>
      </c>
      <c r="B3" s="5" t="s">
        <v>206</v>
      </c>
      <c r="C3" s="6"/>
      <c r="D3" s="6"/>
      <c r="E3" s="6"/>
      <c r="F3" s="7"/>
      <c r="G3" s="4" t="s">
        <v>4</v>
      </c>
      <c r="H3" s="42">
        <f>SUM(I10:I20)+J6</f>
        <v>94.444</v>
      </c>
      <c r="I3" s="4" t="s">
        <v>5</v>
      </c>
      <c r="J3" s="4" t="s">
        <v>6</v>
      </c>
    </row>
    <row r="4" ht="26.1" customHeight="1" spans="1:10">
      <c r="A4" s="4" t="s">
        <v>7</v>
      </c>
      <c r="B4" s="5" t="s">
        <v>8</v>
      </c>
      <c r="C4" s="7"/>
      <c r="D4" s="4" t="s">
        <v>9</v>
      </c>
      <c r="E4" s="5" t="s">
        <v>8</v>
      </c>
      <c r="F4" s="7"/>
      <c r="G4" s="8" t="s">
        <v>10</v>
      </c>
      <c r="H4" s="9" t="s">
        <v>11</v>
      </c>
      <c r="I4" s="8" t="s">
        <v>12</v>
      </c>
      <c r="J4" s="9">
        <v>13635446999</v>
      </c>
    </row>
    <row r="5" ht="26.1" customHeight="1" spans="1:10">
      <c r="A5" s="10" t="s">
        <v>13</v>
      </c>
      <c r="B5" s="5" t="s">
        <v>14</v>
      </c>
      <c r="C5" s="7"/>
      <c r="D5" s="5" t="s">
        <v>15</v>
      </c>
      <c r="E5" s="7"/>
      <c r="F5" s="5" t="s">
        <v>16</v>
      </c>
      <c r="G5" s="7"/>
      <c r="H5" s="5" t="s">
        <v>17</v>
      </c>
      <c r="I5" s="5" t="s">
        <v>18</v>
      </c>
      <c r="J5" s="4" t="s">
        <v>19</v>
      </c>
    </row>
    <row r="6" ht="26.1" customHeight="1" spans="1:10">
      <c r="A6" s="11"/>
      <c r="B6" s="5">
        <v>842100.2</v>
      </c>
      <c r="C6" s="7"/>
      <c r="D6" s="5"/>
      <c r="E6" s="7"/>
      <c r="F6" s="5">
        <v>842100.2</v>
      </c>
      <c r="G6" s="7"/>
      <c r="H6" s="4">
        <f>F6/B6*100</f>
        <v>100</v>
      </c>
      <c r="I6" s="4">
        <v>10</v>
      </c>
      <c r="J6" s="4">
        <f>H6*0.1</f>
        <v>10</v>
      </c>
    </row>
    <row r="7" ht="26.1" customHeight="1" spans="1:10">
      <c r="A7" s="4" t="s">
        <v>20</v>
      </c>
      <c r="B7" s="4" t="s">
        <v>21</v>
      </c>
      <c r="C7" s="4"/>
      <c r="D7" s="4"/>
      <c r="E7" s="4"/>
      <c r="F7" s="4" t="s">
        <v>22</v>
      </c>
      <c r="G7" s="4"/>
      <c r="H7" s="4"/>
      <c r="I7" s="4"/>
      <c r="J7" s="4"/>
    </row>
    <row r="8" ht="117" customHeight="1" spans="1:10">
      <c r="A8" s="4"/>
      <c r="B8" s="12" t="s">
        <v>207</v>
      </c>
      <c r="C8" s="12"/>
      <c r="D8" s="12"/>
      <c r="E8" s="12"/>
      <c r="F8" s="13" t="s">
        <v>208</v>
      </c>
      <c r="G8" s="13"/>
      <c r="H8" s="13"/>
      <c r="I8" s="13"/>
      <c r="J8" s="13"/>
    </row>
    <row r="9" ht="31.5" customHeight="1" spans="1:10">
      <c r="A9" s="4" t="s">
        <v>25</v>
      </c>
      <c r="B9" s="4" t="s">
        <v>26</v>
      </c>
      <c r="C9" s="4" t="s">
        <v>27</v>
      </c>
      <c r="D9" s="4" t="s">
        <v>28</v>
      </c>
      <c r="E9" s="4" t="s">
        <v>29</v>
      </c>
      <c r="F9" s="4" t="s">
        <v>30</v>
      </c>
      <c r="G9" s="4" t="s">
        <v>31</v>
      </c>
      <c r="H9" s="4" t="s">
        <v>32</v>
      </c>
      <c r="I9" s="4" t="s">
        <v>33</v>
      </c>
      <c r="J9" s="4" t="s">
        <v>34</v>
      </c>
    </row>
    <row r="10" ht="26.1" customHeight="1" spans="1:10">
      <c r="A10" s="4"/>
      <c r="B10" s="14" t="s">
        <v>83</v>
      </c>
      <c r="C10" s="14" t="s">
        <v>84</v>
      </c>
      <c r="D10" s="14" t="s">
        <v>44</v>
      </c>
      <c r="E10" s="14">
        <v>6000</v>
      </c>
      <c r="F10" s="14">
        <v>6000</v>
      </c>
      <c r="G10" s="14">
        <v>100</v>
      </c>
      <c r="H10" s="14">
        <v>7</v>
      </c>
      <c r="I10" s="14">
        <f>G10*H10*0.01</f>
        <v>7</v>
      </c>
      <c r="J10" s="12"/>
    </row>
    <row r="11" ht="26.1" customHeight="1" spans="1:10">
      <c r="A11" s="4"/>
      <c r="B11" s="14" t="s">
        <v>209</v>
      </c>
      <c r="C11" s="14" t="s">
        <v>84</v>
      </c>
      <c r="D11" s="14" t="s">
        <v>44</v>
      </c>
      <c r="E11" s="14">
        <v>140</v>
      </c>
      <c r="F11" s="14">
        <v>140</v>
      </c>
      <c r="G11" s="14">
        <v>100</v>
      </c>
      <c r="H11" s="14">
        <v>7</v>
      </c>
      <c r="I11" s="14">
        <f t="shared" ref="I11:I20" si="0">G11*H11*0.01</f>
        <v>7</v>
      </c>
      <c r="J11" s="4"/>
    </row>
    <row r="12" ht="31.95" customHeight="1" spans="1:10">
      <c r="A12" s="4"/>
      <c r="B12" s="14" t="s">
        <v>88</v>
      </c>
      <c r="C12" s="14" t="s">
        <v>84</v>
      </c>
      <c r="D12" s="14" t="s">
        <v>44</v>
      </c>
      <c r="E12" s="14">
        <v>95</v>
      </c>
      <c r="F12" s="14">
        <v>95</v>
      </c>
      <c r="G12" s="14">
        <v>100</v>
      </c>
      <c r="H12" s="14">
        <v>6</v>
      </c>
      <c r="I12" s="14">
        <f t="shared" si="0"/>
        <v>6</v>
      </c>
      <c r="J12" s="4"/>
    </row>
    <row r="13" ht="26.1" customHeight="1" spans="1:10">
      <c r="A13" s="4"/>
      <c r="B13" s="14" t="s">
        <v>90</v>
      </c>
      <c r="C13" s="14" t="s">
        <v>210</v>
      </c>
      <c r="D13" s="14" t="s">
        <v>44</v>
      </c>
      <c r="E13" s="14">
        <v>800</v>
      </c>
      <c r="F13" s="14">
        <v>800</v>
      </c>
      <c r="G13" s="14">
        <v>100</v>
      </c>
      <c r="H13" s="14">
        <v>6</v>
      </c>
      <c r="I13" s="14">
        <f t="shared" si="0"/>
        <v>6</v>
      </c>
      <c r="J13" s="4"/>
    </row>
    <row r="14" ht="26.1" customHeight="1" spans="1:10">
      <c r="A14" s="4"/>
      <c r="B14" s="14" t="s">
        <v>93</v>
      </c>
      <c r="C14" s="14" t="s">
        <v>210</v>
      </c>
      <c r="D14" s="14" t="s">
        <v>44</v>
      </c>
      <c r="E14" s="14">
        <v>4</v>
      </c>
      <c r="F14" s="14">
        <v>4</v>
      </c>
      <c r="G14" s="14">
        <v>100</v>
      </c>
      <c r="H14" s="14">
        <v>6</v>
      </c>
      <c r="I14" s="14">
        <f t="shared" si="0"/>
        <v>6</v>
      </c>
      <c r="J14" s="4"/>
    </row>
    <row r="15" ht="26.1" customHeight="1" spans="1:10">
      <c r="A15" s="4"/>
      <c r="B15" s="14" t="s">
        <v>94</v>
      </c>
      <c r="C15" s="14" t="s">
        <v>36</v>
      </c>
      <c r="D15" s="14" t="s">
        <v>37</v>
      </c>
      <c r="E15" s="14">
        <v>100</v>
      </c>
      <c r="F15" s="14">
        <v>100</v>
      </c>
      <c r="G15" s="14">
        <v>100</v>
      </c>
      <c r="H15" s="14">
        <v>6</v>
      </c>
      <c r="I15" s="14">
        <f t="shared" si="0"/>
        <v>6</v>
      </c>
      <c r="J15" s="4"/>
    </row>
    <row r="16" ht="31.95" customHeight="1" spans="1:10">
      <c r="A16" s="4"/>
      <c r="B16" s="14" t="s">
        <v>211</v>
      </c>
      <c r="C16" s="14" t="s">
        <v>36</v>
      </c>
      <c r="D16" s="14" t="s">
        <v>37</v>
      </c>
      <c r="E16" s="14">
        <v>100</v>
      </c>
      <c r="F16" s="14">
        <v>100</v>
      </c>
      <c r="G16" s="14">
        <v>100</v>
      </c>
      <c r="H16" s="14">
        <v>6</v>
      </c>
      <c r="I16" s="14">
        <f t="shared" si="0"/>
        <v>6</v>
      </c>
      <c r="J16" s="4"/>
    </row>
    <row r="17" ht="26.1" customHeight="1" spans="1:10">
      <c r="A17" s="4"/>
      <c r="B17" s="14" t="s">
        <v>62</v>
      </c>
      <c r="C17" s="14" t="s">
        <v>41</v>
      </c>
      <c r="D17" s="14" t="s">
        <v>42</v>
      </c>
      <c r="E17" s="14">
        <v>84.21002</v>
      </c>
      <c r="F17" s="14">
        <v>84.21002</v>
      </c>
      <c r="G17" s="14">
        <v>100</v>
      </c>
      <c r="H17" s="14">
        <v>6</v>
      </c>
      <c r="I17" s="14">
        <f t="shared" si="0"/>
        <v>6</v>
      </c>
      <c r="J17" s="4"/>
    </row>
    <row r="18" ht="26.1" customHeight="1" spans="1:10">
      <c r="A18" s="4"/>
      <c r="B18" s="14" t="s">
        <v>212</v>
      </c>
      <c r="C18" s="37" t="s">
        <v>36</v>
      </c>
      <c r="D18" s="37" t="s">
        <v>44</v>
      </c>
      <c r="E18" s="14">
        <v>10</v>
      </c>
      <c r="F18" s="14">
        <v>20</v>
      </c>
      <c r="G18" s="14">
        <v>100</v>
      </c>
      <c r="H18" s="14">
        <v>15</v>
      </c>
      <c r="I18" s="14">
        <f t="shared" si="0"/>
        <v>15</v>
      </c>
      <c r="J18" s="4"/>
    </row>
    <row r="19" ht="71" customHeight="1" spans="1:10">
      <c r="A19" s="4"/>
      <c r="B19" s="14" t="s">
        <v>213</v>
      </c>
      <c r="C19" s="37" t="s">
        <v>36</v>
      </c>
      <c r="D19" s="37" t="s">
        <v>44</v>
      </c>
      <c r="E19" s="38">
        <v>27</v>
      </c>
      <c r="F19" s="38">
        <v>26</v>
      </c>
      <c r="G19" s="43">
        <v>62.96</v>
      </c>
      <c r="H19" s="14">
        <v>15</v>
      </c>
      <c r="I19" s="44">
        <f t="shared" si="0"/>
        <v>9.444</v>
      </c>
      <c r="J19" s="12" t="s">
        <v>214</v>
      </c>
    </row>
    <row r="20" ht="26.1" customHeight="1" spans="1:10">
      <c r="A20" s="4"/>
      <c r="B20" s="14" t="s">
        <v>97</v>
      </c>
      <c r="C20" s="14" t="s">
        <v>36</v>
      </c>
      <c r="D20" s="14" t="s">
        <v>44</v>
      </c>
      <c r="E20" s="14">
        <v>95</v>
      </c>
      <c r="F20" s="14">
        <v>97</v>
      </c>
      <c r="G20" s="14">
        <v>100</v>
      </c>
      <c r="H20" s="14">
        <v>10</v>
      </c>
      <c r="I20" s="14">
        <f t="shared" si="0"/>
        <v>10</v>
      </c>
      <c r="J20" s="4"/>
    </row>
    <row r="21" ht="26.1" customHeight="1" spans="1:10">
      <c r="A21" s="15" t="s">
        <v>49</v>
      </c>
      <c r="B21" s="16"/>
      <c r="C21" s="16"/>
      <c r="D21" s="16"/>
      <c r="E21" s="16"/>
      <c r="F21" s="16"/>
      <c r="G21" s="16"/>
      <c r="H21" s="16"/>
      <c r="I21" s="16"/>
      <c r="J21" s="17"/>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21:J21"/>
    <mergeCell ref="A5:A6"/>
    <mergeCell ref="A7:A8"/>
    <mergeCell ref="A9:A2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G4" sqref="G4:J4"/>
    </sheetView>
  </sheetViews>
  <sheetFormatPr defaultColWidth="9" defaultRowHeight="13.5"/>
  <cols>
    <col min="1" max="1" width="11.875" customWidth="1"/>
    <col min="2" max="2" width="17.75" customWidth="1"/>
    <col min="3" max="3" width="11.75" customWidth="1"/>
    <col min="4" max="4" width="10.375" customWidth="1"/>
    <col min="5" max="5" width="12.5" customWidth="1"/>
    <col min="6" max="6" width="13" customWidth="1"/>
    <col min="8" max="8" width="12.625" customWidth="1"/>
    <col min="9" max="9" width="12.25" customWidth="1"/>
    <col min="10" max="10" width="16" customWidth="1"/>
  </cols>
  <sheetData>
    <row r="1" ht="20.25" spans="1:10">
      <c r="A1" s="20" t="s">
        <v>0</v>
      </c>
      <c r="B1" s="20"/>
      <c r="C1" s="20"/>
      <c r="D1" s="21"/>
      <c r="E1" s="20"/>
      <c r="F1" s="20"/>
      <c r="G1" s="20"/>
      <c r="H1" s="20"/>
      <c r="I1" s="20"/>
      <c r="J1" s="20"/>
    </row>
    <row r="2" ht="31" customHeight="1" spans="1:10">
      <c r="A2" s="22" t="s">
        <v>1</v>
      </c>
      <c r="B2" s="22"/>
      <c r="C2" s="22"/>
      <c r="D2" s="22"/>
      <c r="E2" s="22"/>
      <c r="F2" s="22"/>
      <c r="G2" s="22"/>
      <c r="H2" s="22"/>
      <c r="I2" s="22"/>
      <c r="J2" s="22"/>
    </row>
    <row r="3" ht="26" customHeight="1" spans="1:10">
      <c r="A3" s="8" t="s">
        <v>2</v>
      </c>
      <c r="B3" s="23" t="s">
        <v>215</v>
      </c>
      <c r="C3" s="24"/>
      <c r="D3" s="24"/>
      <c r="E3" s="24"/>
      <c r="F3" s="25"/>
      <c r="G3" s="8" t="s">
        <v>4</v>
      </c>
      <c r="H3" s="26">
        <f>SUM(I10:I17)+J6</f>
        <v>100</v>
      </c>
      <c r="I3" s="8" t="s">
        <v>5</v>
      </c>
      <c r="J3" s="8" t="s">
        <v>6</v>
      </c>
    </row>
    <row r="4" ht="31" customHeight="1" spans="1:10">
      <c r="A4" s="8" t="s">
        <v>7</v>
      </c>
      <c r="B4" s="27" t="s">
        <v>8</v>
      </c>
      <c r="C4" s="28"/>
      <c r="D4" s="8" t="s">
        <v>9</v>
      </c>
      <c r="E4" s="29" t="s">
        <v>8</v>
      </c>
      <c r="F4" s="30"/>
      <c r="G4" s="8" t="s">
        <v>10</v>
      </c>
      <c r="H4" s="9" t="s">
        <v>11</v>
      </c>
      <c r="I4" s="8" t="s">
        <v>12</v>
      </c>
      <c r="J4" s="9">
        <v>13635446999</v>
      </c>
    </row>
    <row r="5" ht="21" customHeight="1" spans="1:10">
      <c r="A5" s="31" t="s">
        <v>13</v>
      </c>
      <c r="B5" s="27" t="s">
        <v>14</v>
      </c>
      <c r="C5" s="28"/>
      <c r="D5" s="27" t="s">
        <v>15</v>
      </c>
      <c r="E5" s="28"/>
      <c r="F5" s="27" t="s">
        <v>16</v>
      </c>
      <c r="G5" s="28"/>
      <c r="H5" s="27" t="s">
        <v>17</v>
      </c>
      <c r="I5" s="27" t="s">
        <v>18</v>
      </c>
      <c r="J5" s="8" t="s">
        <v>19</v>
      </c>
    </row>
    <row r="6" ht="31" customHeight="1" spans="1:10">
      <c r="A6" s="32"/>
      <c r="B6" s="33">
        <v>727600</v>
      </c>
      <c r="C6" s="34"/>
      <c r="D6" s="23">
        <v>308746.9</v>
      </c>
      <c r="E6" s="25"/>
      <c r="F6" s="27">
        <v>308746.9</v>
      </c>
      <c r="G6" s="28"/>
      <c r="H6" s="26">
        <f>F6/D6*100</f>
        <v>100</v>
      </c>
      <c r="I6" s="8">
        <v>10</v>
      </c>
      <c r="J6" s="26">
        <f>H6*0.1</f>
        <v>10</v>
      </c>
    </row>
    <row r="7" ht="26" customHeight="1" spans="1:10">
      <c r="A7" s="8" t="s">
        <v>20</v>
      </c>
      <c r="B7" s="8" t="s">
        <v>21</v>
      </c>
      <c r="C7" s="8"/>
      <c r="D7" s="8"/>
      <c r="E7" s="8"/>
      <c r="F7" s="8" t="s">
        <v>22</v>
      </c>
      <c r="G7" s="8"/>
      <c r="H7" s="8"/>
      <c r="I7" s="8"/>
      <c r="J7" s="8"/>
    </row>
    <row r="8" ht="78" customHeight="1" spans="1:10">
      <c r="A8" s="8"/>
      <c r="B8" s="35" t="s">
        <v>158</v>
      </c>
      <c r="C8" s="35"/>
      <c r="D8" s="8"/>
      <c r="E8" s="35"/>
      <c r="F8" s="36" t="s">
        <v>159</v>
      </c>
      <c r="G8" s="36"/>
      <c r="H8" s="36"/>
      <c r="I8" s="36"/>
      <c r="J8" s="36"/>
    </row>
    <row r="9" ht="28.5" spans="1:10">
      <c r="A9" s="37" t="s">
        <v>25</v>
      </c>
      <c r="B9" s="37" t="s">
        <v>26</v>
      </c>
      <c r="C9" s="37" t="s">
        <v>27</v>
      </c>
      <c r="D9" s="37" t="s">
        <v>28</v>
      </c>
      <c r="E9" s="37" t="s">
        <v>29</v>
      </c>
      <c r="F9" s="37" t="s">
        <v>30</v>
      </c>
      <c r="G9" s="37" t="s">
        <v>31</v>
      </c>
      <c r="H9" s="37" t="s">
        <v>32</v>
      </c>
      <c r="I9" s="37" t="s">
        <v>33</v>
      </c>
      <c r="J9" s="37" t="s">
        <v>34</v>
      </c>
    </row>
    <row r="10" ht="48" customHeight="1" spans="1:10">
      <c r="A10" s="37"/>
      <c r="B10" s="38" t="s">
        <v>160</v>
      </c>
      <c r="C10" s="38" t="s">
        <v>70</v>
      </c>
      <c r="D10" s="38" t="s">
        <v>37</v>
      </c>
      <c r="E10" s="38">
        <v>230</v>
      </c>
      <c r="F10" s="38" t="s">
        <v>161</v>
      </c>
      <c r="G10" s="38">
        <v>100</v>
      </c>
      <c r="H10" s="37">
        <v>10</v>
      </c>
      <c r="I10" s="37">
        <f t="shared" ref="I10:I17" si="0">G10*H10*0.01</f>
        <v>10</v>
      </c>
      <c r="J10" s="36"/>
    </row>
    <row r="11" ht="28.5" spans="1:10">
      <c r="A11" s="37"/>
      <c r="B11" s="38" t="s">
        <v>162</v>
      </c>
      <c r="C11" s="38" t="s">
        <v>70</v>
      </c>
      <c r="D11" s="38" t="s">
        <v>37</v>
      </c>
      <c r="E11" s="38" t="s">
        <v>163</v>
      </c>
      <c r="F11" s="38" t="s">
        <v>163</v>
      </c>
      <c r="G11" s="38">
        <v>100</v>
      </c>
      <c r="H11" s="37">
        <v>10</v>
      </c>
      <c r="I11" s="37">
        <f t="shared" si="0"/>
        <v>10</v>
      </c>
      <c r="J11" s="37"/>
    </row>
    <row r="12" ht="45" customHeight="1" spans="1:10">
      <c r="A12" s="37"/>
      <c r="B12" s="38" t="s">
        <v>164</v>
      </c>
      <c r="C12" s="38" t="s">
        <v>36</v>
      </c>
      <c r="D12" s="38" t="s">
        <v>37</v>
      </c>
      <c r="E12" s="38">
        <v>100</v>
      </c>
      <c r="F12" s="38">
        <v>100</v>
      </c>
      <c r="G12" s="38">
        <v>100</v>
      </c>
      <c r="H12" s="37">
        <v>10</v>
      </c>
      <c r="I12" s="37">
        <f t="shared" si="0"/>
        <v>10</v>
      </c>
      <c r="J12" s="37"/>
    </row>
    <row r="13" ht="42" customHeight="1" spans="1:10">
      <c r="A13" s="37"/>
      <c r="B13" s="38" t="s">
        <v>165</v>
      </c>
      <c r="C13" s="38" t="s">
        <v>166</v>
      </c>
      <c r="D13" s="38" t="s">
        <v>37</v>
      </c>
      <c r="E13" s="38" t="s">
        <v>167</v>
      </c>
      <c r="F13" s="38" t="s">
        <v>167</v>
      </c>
      <c r="G13" s="38">
        <v>100</v>
      </c>
      <c r="H13" s="37">
        <v>10</v>
      </c>
      <c r="I13" s="37">
        <f t="shared" si="0"/>
        <v>10</v>
      </c>
      <c r="J13" s="37"/>
    </row>
    <row r="14" ht="28.5" spans="1:10">
      <c r="A14" s="37"/>
      <c r="B14" s="38" t="s">
        <v>168</v>
      </c>
      <c r="C14" s="38" t="s">
        <v>166</v>
      </c>
      <c r="D14" s="38" t="s">
        <v>37</v>
      </c>
      <c r="E14" s="38" t="s">
        <v>169</v>
      </c>
      <c r="F14" s="38" t="s">
        <v>169</v>
      </c>
      <c r="G14" s="38">
        <v>100</v>
      </c>
      <c r="H14" s="37">
        <v>10</v>
      </c>
      <c r="I14" s="37">
        <f t="shared" si="0"/>
        <v>10</v>
      </c>
      <c r="J14" s="37"/>
    </row>
    <row r="15" ht="28.5" spans="1:10">
      <c r="A15" s="37"/>
      <c r="B15" s="38" t="s">
        <v>170</v>
      </c>
      <c r="C15" s="38" t="s">
        <v>36</v>
      </c>
      <c r="D15" s="38" t="s">
        <v>44</v>
      </c>
      <c r="E15" s="38">
        <v>95</v>
      </c>
      <c r="F15" s="38">
        <v>98</v>
      </c>
      <c r="G15" s="38">
        <v>100</v>
      </c>
      <c r="H15" s="37">
        <v>15</v>
      </c>
      <c r="I15" s="37">
        <f t="shared" si="0"/>
        <v>15</v>
      </c>
      <c r="J15" s="37"/>
    </row>
    <row r="16" ht="28.5" spans="1:10">
      <c r="A16" s="37"/>
      <c r="B16" s="38" t="s">
        <v>171</v>
      </c>
      <c r="C16" s="38" t="s">
        <v>36</v>
      </c>
      <c r="D16" s="38" t="s">
        <v>44</v>
      </c>
      <c r="E16" s="38">
        <v>15</v>
      </c>
      <c r="F16" s="38">
        <v>25</v>
      </c>
      <c r="G16" s="38">
        <v>100</v>
      </c>
      <c r="H16" s="37">
        <v>15</v>
      </c>
      <c r="I16" s="37">
        <f t="shared" si="0"/>
        <v>15</v>
      </c>
      <c r="J16" s="37"/>
    </row>
    <row r="17" ht="28.5" spans="1:10">
      <c r="A17" s="37"/>
      <c r="B17" s="38" t="s">
        <v>172</v>
      </c>
      <c r="C17" s="38" t="s">
        <v>36</v>
      </c>
      <c r="D17" s="38" t="s">
        <v>44</v>
      </c>
      <c r="E17" s="38">
        <v>90</v>
      </c>
      <c r="F17" s="38">
        <v>98</v>
      </c>
      <c r="G17" s="38">
        <v>100</v>
      </c>
      <c r="H17" s="37">
        <v>10</v>
      </c>
      <c r="I17" s="37">
        <f t="shared" si="0"/>
        <v>10</v>
      </c>
      <c r="J17" s="37"/>
    </row>
    <row r="18" ht="14.25" spans="1:10">
      <c r="A18" s="39" t="s">
        <v>49</v>
      </c>
      <c r="B18" s="40"/>
      <c r="C18" s="40"/>
      <c r="D18" s="24"/>
      <c r="E18" s="40"/>
      <c r="F18" s="40"/>
      <c r="G18" s="40"/>
      <c r="H18" s="40"/>
      <c r="I18" s="40"/>
      <c r="J18" s="41"/>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8:J18"/>
    <mergeCell ref="A5:A6"/>
    <mergeCell ref="A7:A8"/>
    <mergeCell ref="A9:A17"/>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workbookViewId="0">
      <selection activeCell="G4" sqref="G4:J4"/>
    </sheetView>
  </sheetViews>
  <sheetFormatPr defaultColWidth="12.6666666666667" defaultRowHeight="13.5"/>
  <cols>
    <col min="1" max="1" width="12.6666666666667" style="1" customWidth="1"/>
    <col min="2" max="2" width="24.6666666666667" style="1" customWidth="1"/>
    <col min="3" max="4" width="10.6666666666667" style="1" customWidth="1"/>
    <col min="5" max="5" width="12.6666666666667" style="1" customWidth="1"/>
    <col min="6" max="6" width="14.775" style="1" customWidth="1"/>
    <col min="7" max="9" width="10.6666666666667" style="1" customWidth="1"/>
    <col min="10" max="10" width="38.375" style="1" customWidth="1"/>
    <col min="11" max="32" width="9" style="1" customWidth="1"/>
    <col min="33" max="16384" width="12.6666666666667" style="1"/>
  </cols>
  <sheetData>
    <row r="1" ht="20.25" spans="1:10">
      <c r="A1" s="2" t="s">
        <v>0</v>
      </c>
      <c r="B1" s="2"/>
      <c r="C1" s="2"/>
      <c r="D1" s="2"/>
      <c r="E1" s="2"/>
      <c r="F1" s="2"/>
      <c r="G1" s="2"/>
      <c r="H1" s="2"/>
      <c r="I1" s="2"/>
      <c r="J1" s="2"/>
    </row>
    <row r="2" ht="20.25" customHeight="1" spans="1:10">
      <c r="A2" s="3" t="s">
        <v>1</v>
      </c>
      <c r="B2" s="3"/>
      <c r="C2" s="3"/>
      <c r="D2" s="3"/>
      <c r="E2" s="3"/>
      <c r="F2" s="3"/>
      <c r="G2" s="3"/>
      <c r="H2" s="3"/>
      <c r="I2" s="3"/>
      <c r="J2" s="3"/>
    </row>
    <row r="3" ht="26.1" customHeight="1" spans="1:10">
      <c r="A3" s="4" t="s">
        <v>2</v>
      </c>
      <c r="B3" s="5" t="s">
        <v>216</v>
      </c>
      <c r="C3" s="6"/>
      <c r="D3" s="6"/>
      <c r="E3" s="6"/>
      <c r="F3" s="7"/>
      <c r="G3" s="4" t="s">
        <v>4</v>
      </c>
      <c r="H3" s="18">
        <f>SUM(J6,I10:I17)</f>
        <v>98.4210526315789</v>
      </c>
      <c r="I3" s="4" t="s">
        <v>5</v>
      </c>
      <c r="J3" s="4" t="s">
        <v>6</v>
      </c>
    </row>
    <row r="4" ht="26.1" customHeight="1" spans="1:10">
      <c r="A4" s="4" t="s">
        <v>7</v>
      </c>
      <c r="B4" s="5" t="s">
        <v>8</v>
      </c>
      <c r="C4" s="7"/>
      <c r="D4" s="4" t="s">
        <v>9</v>
      </c>
      <c r="E4" s="5" t="s">
        <v>8</v>
      </c>
      <c r="F4" s="7"/>
      <c r="G4" s="8" t="s">
        <v>10</v>
      </c>
      <c r="H4" s="9" t="s">
        <v>11</v>
      </c>
      <c r="I4" s="8" t="s">
        <v>12</v>
      </c>
      <c r="J4" s="9">
        <v>13635446999</v>
      </c>
    </row>
    <row r="5" ht="26.1" customHeight="1" spans="1:10">
      <c r="A5" s="10" t="s">
        <v>13</v>
      </c>
      <c r="B5" s="5" t="s">
        <v>14</v>
      </c>
      <c r="C5" s="7"/>
      <c r="D5" s="5" t="s">
        <v>15</v>
      </c>
      <c r="E5" s="7"/>
      <c r="F5" s="5" t="s">
        <v>16</v>
      </c>
      <c r="G5" s="7"/>
      <c r="H5" s="5" t="s">
        <v>17</v>
      </c>
      <c r="I5" s="5" t="s">
        <v>18</v>
      </c>
      <c r="J5" s="4" t="s">
        <v>19</v>
      </c>
    </row>
    <row r="6" ht="26.1" customHeight="1" spans="1:10">
      <c r="A6" s="11"/>
      <c r="B6" s="5">
        <v>441474</v>
      </c>
      <c r="C6" s="7"/>
      <c r="D6" s="5"/>
      <c r="E6" s="7"/>
      <c r="F6" s="5">
        <v>441474</v>
      </c>
      <c r="G6" s="7"/>
      <c r="H6" s="4">
        <f>F6/B6*100</f>
        <v>100</v>
      </c>
      <c r="I6" s="4">
        <v>10</v>
      </c>
      <c r="J6" s="4">
        <f>H6*0.1</f>
        <v>10</v>
      </c>
    </row>
    <row r="7" ht="26.1" customHeight="1" spans="1:10">
      <c r="A7" s="4" t="s">
        <v>20</v>
      </c>
      <c r="B7" s="4" t="s">
        <v>21</v>
      </c>
      <c r="C7" s="4"/>
      <c r="D7" s="4"/>
      <c r="E7" s="4"/>
      <c r="F7" s="4" t="s">
        <v>22</v>
      </c>
      <c r="G7" s="4"/>
      <c r="H7" s="4"/>
      <c r="I7" s="4"/>
      <c r="J7" s="4"/>
    </row>
    <row r="8" ht="75" customHeight="1" spans="1:10">
      <c r="A8" s="4"/>
      <c r="B8" s="12" t="s">
        <v>149</v>
      </c>
      <c r="C8" s="12"/>
      <c r="D8" s="12"/>
      <c r="E8" s="12"/>
      <c r="F8" s="13" t="s">
        <v>217</v>
      </c>
      <c r="G8" s="13"/>
      <c r="H8" s="13"/>
      <c r="I8" s="13"/>
      <c r="J8" s="13"/>
    </row>
    <row r="9" ht="31.5" customHeight="1" spans="1:10">
      <c r="A9" s="4" t="s">
        <v>25</v>
      </c>
      <c r="B9" s="4" t="s">
        <v>26</v>
      </c>
      <c r="C9" s="4" t="s">
        <v>27</v>
      </c>
      <c r="D9" s="4" t="s">
        <v>28</v>
      </c>
      <c r="E9" s="4" t="s">
        <v>29</v>
      </c>
      <c r="F9" s="4" t="s">
        <v>30</v>
      </c>
      <c r="G9" s="4" t="s">
        <v>31</v>
      </c>
      <c r="H9" s="4" t="s">
        <v>32</v>
      </c>
      <c r="I9" s="4" t="s">
        <v>33</v>
      </c>
      <c r="J9" s="4" t="s">
        <v>34</v>
      </c>
    </row>
    <row r="10" ht="26.1" customHeight="1" spans="1:10">
      <c r="A10" s="4"/>
      <c r="B10" s="14" t="s">
        <v>186</v>
      </c>
      <c r="C10" s="14" t="s">
        <v>84</v>
      </c>
      <c r="D10" s="14" t="s">
        <v>44</v>
      </c>
      <c r="E10" s="14">
        <v>18</v>
      </c>
      <c r="F10" s="14">
        <v>18</v>
      </c>
      <c r="G10" s="14">
        <v>100</v>
      </c>
      <c r="H10" s="14">
        <v>10</v>
      </c>
      <c r="I10" s="14">
        <f t="shared" ref="I10:I17" si="0">G10*H10*0.01</f>
        <v>10</v>
      </c>
      <c r="J10" s="12"/>
    </row>
    <row r="11" ht="26.1" customHeight="1" spans="1:10">
      <c r="A11" s="4"/>
      <c r="B11" s="14" t="s">
        <v>187</v>
      </c>
      <c r="C11" s="14" t="s">
        <v>36</v>
      </c>
      <c r="D11" s="14" t="s">
        <v>44</v>
      </c>
      <c r="E11" s="14">
        <v>85</v>
      </c>
      <c r="F11" s="14">
        <v>85</v>
      </c>
      <c r="G11" s="14">
        <v>100</v>
      </c>
      <c r="H11" s="14">
        <v>10</v>
      </c>
      <c r="I11" s="14">
        <f t="shared" si="0"/>
        <v>10</v>
      </c>
      <c r="J11" s="12"/>
    </row>
    <row r="12" ht="26.1" customHeight="1" spans="1:10">
      <c r="A12" s="4"/>
      <c r="B12" s="14" t="s">
        <v>188</v>
      </c>
      <c r="C12" s="14" t="s">
        <v>36</v>
      </c>
      <c r="D12" s="14" t="s">
        <v>37</v>
      </c>
      <c r="E12" s="14">
        <v>100</v>
      </c>
      <c r="F12" s="14">
        <v>100</v>
      </c>
      <c r="G12" s="14">
        <v>100</v>
      </c>
      <c r="H12" s="14">
        <v>10</v>
      </c>
      <c r="I12" s="14">
        <f t="shared" si="0"/>
        <v>10</v>
      </c>
      <c r="J12" s="12"/>
    </row>
    <row r="13" ht="26.1" customHeight="1" spans="1:10">
      <c r="A13" s="4"/>
      <c r="B13" s="14" t="s">
        <v>62</v>
      </c>
      <c r="C13" s="14" t="s">
        <v>41</v>
      </c>
      <c r="D13" s="14" t="s">
        <v>42</v>
      </c>
      <c r="E13" s="14">
        <v>44.1474</v>
      </c>
      <c r="F13" s="14">
        <v>44.1474</v>
      </c>
      <c r="G13" s="14">
        <v>100</v>
      </c>
      <c r="H13" s="14">
        <v>10</v>
      </c>
      <c r="I13" s="14">
        <f t="shared" si="0"/>
        <v>10</v>
      </c>
      <c r="J13" s="12"/>
    </row>
    <row r="14" ht="30" customHeight="1" spans="1:10">
      <c r="A14" s="4"/>
      <c r="B14" s="14" t="s">
        <v>189</v>
      </c>
      <c r="C14" s="14" t="s">
        <v>36</v>
      </c>
      <c r="D14" s="14" t="s">
        <v>37</v>
      </c>
      <c r="E14" s="14">
        <v>100</v>
      </c>
      <c r="F14" s="14">
        <v>100</v>
      </c>
      <c r="G14" s="14">
        <v>100</v>
      </c>
      <c r="H14" s="14">
        <v>10</v>
      </c>
      <c r="I14" s="14">
        <f t="shared" si="0"/>
        <v>10</v>
      </c>
      <c r="J14" s="12"/>
    </row>
    <row r="15" ht="26.1" customHeight="1" spans="1:10">
      <c r="A15" s="4"/>
      <c r="B15" s="14" t="s">
        <v>153</v>
      </c>
      <c r="C15" s="14" t="s">
        <v>36</v>
      </c>
      <c r="D15" s="14" t="s">
        <v>44</v>
      </c>
      <c r="E15" s="14">
        <v>85</v>
      </c>
      <c r="F15" s="14">
        <v>90</v>
      </c>
      <c r="G15" s="14">
        <v>100</v>
      </c>
      <c r="H15" s="14">
        <v>15</v>
      </c>
      <c r="I15" s="14">
        <f t="shared" si="0"/>
        <v>15</v>
      </c>
      <c r="J15" s="12"/>
    </row>
    <row r="16" ht="78" customHeight="1" spans="1:10">
      <c r="A16" s="4"/>
      <c r="B16" s="14" t="s">
        <v>190</v>
      </c>
      <c r="C16" s="14" t="s">
        <v>36</v>
      </c>
      <c r="D16" s="14" t="s">
        <v>44</v>
      </c>
      <c r="E16" s="14">
        <v>95</v>
      </c>
      <c r="F16" s="14">
        <v>94</v>
      </c>
      <c r="G16" s="19">
        <f>(1-(ABS(E16-F16)/E16)/0.1)*100</f>
        <v>89.4736842105263</v>
      </c>
      <c r="H16" s="14">
        <v>15</v>
      </c>
      <c r="I16" s="19">
        <f t="shared" si="0"/>
        <v>13.4210526315789</v>
      </c>
      <c r="J16" s="12" t="s">
        <v>191</v>
      </c>
    </row>
    <row r="17" ht="26.1" customHeight="1" spans="1:10">
      <c r="A17" s="4"/>
      <c r="B17" s="14" t="s">
        <v>192</v>
      </c>
      <c r="C17" s="14" t="s">
        <v>36</v>
      </c>
      <c r="D17" s="14" t="s">
        <v>44</v>
      </c>
      <c r="E17" s="14">
        <v>92</v>
      </c>
      <c r="F17" s="14">
        <v>95</v>
      </c>
      <c r="G17" s="14">
        <v>100</v>
      </c>
      <c r="H17" s="14">
        <v>10</v>
      </c>
      <c r="I17" s="14">
        <f t="shared" si="0"/>
        <v>10</v>
      </c>
      <c r="J17" s="12"/>
    </row>
    <row r="18" ht="26.1" customHeight="1" spans="1:10">
      <c r="A18" s="15" t="s">
        <v>49</v>
      </c>
      <c r="B18" s="16"/>
      <c r="C18" s="16"/>
      <c r="D18" s="16"/>
      <c r="E18" s="16"/>
      <c r="F18" s="16"/>
      <c r="G18" s="16"/>
      <c r="H18" s="16"/>
      <c r="I18" s="16"/>
      <c r="J18" s="17"/>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8:J18"/>
    <mergeCell ref="A5:A6"/>
    <mergeCell ref="A7:A8"/>
    <mergeCell ref="A9:A1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abSelected="1" workbookViewId="0">
      <selection activeCell="J9" sqref="J9"/>
    </sheetView>
  </sheetViews>
  <sheetFormatPr defaultColWidth="9" defaultRowHeight="13.5"/>
  <cols>
    <col min="1" max="1" width="12.6666666666667" style="1" customWidth="1"/>
    <col min="2" max="2" width="24.6666666666667" style="1" customWidth="1"/>
    <col min="3" max="4" width="10.6666666666667" style="1" customWidth="1"/>
    <col min="5" max="5" width="12.6666666666667" style="1" customWidth="1"/>
    <col min="6" max="6" width="15.1083333333333" style="1" customWidth="1"/>
    <col min="7" max="9" width="10.6666666666667" style="1" customWidth="1"/>
    <col min="10" max="10" width="36.375" style="1" customWidth="1"/>
    <col min="11" max="16384" width="9" style="1"/>
  </cols>
  <sheetData>
    <row r="1" ht="20.25" spans="1:10">
      <c r="A1" s="2" t="s">
        <v>0</v>
      </c>
      <c r="B1" s="2"/>
      <c r="C1" s="2"/>
      <c r="D1" s="2"/>
      <c r="E1" s="2"/>
      <c r="F1" s="2"/>
      <c r="G1" s="2"/>
      <c r="H1" s="2"/>
      <c r="I1" s="2"/>
      <c r="J1" s="2"/>
    </row>
    <row r="2" ht="20.25" customHeight="1" spans="1:10">
      <c r="A2" s="3" t="s">
        <v>1</v>
      </c>
      <c r="B2" s="3"/>
      <c r="C2" s="3"/>
      <c r="D2" s="3"/>
      <c r="E2" s="3"/>
      <c r="F2" s="3"/>
      <c r="G2" s="3"/>
      <c r="H2" s="3"/>
      <c r="I2" s="3"/>
      <c r="J2" s="3"/>
    </row>
    <row r="3" ht="26.1" customHeight="1" spans="1:10">
      <c r="A3" s="4" t="s">
        <v>2</v>
      </c>
      <c r="B3" s="5" t="s">
        <v>218</v>
      </c>
      <c r="C3" s="6"/>
      <c r="D3" s="6"/>
      <c r="E3" s="6"/>
      <c r="F3" s="7"/>
      <c r="G3" s="4" t="s">
        <v>4</v>
      </c>
      <c r="H3" s="4">
        <f>SUM(I10:I19)+J6</f>
        <v>96.8</v>
      </c>
      <c r="I3" s="4" t="s">
        <v>5</v>
      </c>
      <c r="J3" s="4" t="s">
        <v>6</v>
      </c>
    </row>
    <row r="4" ht="26.1" customHeight="1" spans="1:10">
      <c r="A4" s="4" t="s">
        <v>7</v>
      </c>
      <c r="B4" s="5" t="s">
        <v>8</v>
      </c>
      <c r="C4" s="7"/>
      <c r="D4" s="4" t="s">
        <v>9</v>
      </c>
      <c r="E4" s="5" t="s">
        <v>8</v>
      </c>
      <c r="F4" s="7"/>
      <c r="G4" s="8" t="s">
        <v>10</v>
      </c>
      <c r="H4" s="9" t="s">
        <v>11</v>
      </c>
      <c r="I4" s="8" t="s">
        <v>12</v>
      </c>
      <c r="J4" s="9">
        <v>13635446999</v>
      </c>
    </row>
    <row r="5" ht="26.1" customHeight="1" spans="1:10">
      <c r="A5" s="10" t="s">
        <v>13</v>
      </c>
      <c r="B5" s="5" t="s">
        <v>14</v>
      </c>
      <c r="C5" s="7"/>
      <c r="D5" s="5" t="s">
        <v>15</v>
      </c>
      <c r="E5" s="7"/>
      <c r="F5" s="5" t="s">
        <v>16</v>
      </c>
      <c r="G5" s="7"/>
      <c r="H5" s="5" t="s">
        <v>17</v>
      </c>
      <c r="I5" s="5" t="s">
        <v>18</v>
      </c>
      <c r="J5" s="4" t="s">
        <v>19</v>
      </c>
    </row>
    <row r="6" ht="26.1" customHeight="1" spans="1:10">
      <c r="A6" s="11"/>
      <c r="B6" s="5">
        <v>330000</v>
      </c>
      <c r="C6" s="7"/>
      <c r="D6" s="5"/>
      <c r="E6" s="7"/>
      <c r="F6" s="5">
        <v>330000</v>
      </c>
      <c r="G6" s="7"/>
      <c r="H6" s="4">
        <f>F6/B6*100</f>
        <v>100</v>
      </c>
      <c r="I6" s="4">
        <v>10</v>
      </c>
      <c r="J6" s="4">
        <f>H6*0.1</f>
        <v>10</v>
      </c>
    </row>
    <row r="7" ht="26.1" customHeight="1" spans="1:10">
      <c r="A7" s="4" t="s">
        <v>20</v>
      </c>
      <c r="B7" s="4" t="s">
        <v>21</v>
      </c>
      <c r="C7" s="4"/>
      <c r="D7" s="4"/>
      <c r="E7" s="4"/>
      <c r="F7" s="4" t="s">
        <v>22</v>
      </c>
      <c r="G7" s="4"/>
      <c r="H7" s="4"/>
      <c r="I7" s="4"/>
      <c r="J7" s="4"/>
    </row>
    <row r="8" ht="67.95" customHeight="1" spans="1:10">
      <c r="A8" s="4"/>
      <c r="B8" s="12" t="s">
        <v>219</v>
      </c>
      <c r="C8" s="12"/>
      <c r="D8" s="12"/>
      <c r="E8" s="12"/>
      <c r="F8" s="13" t="s">
        <v>220</v>
      </c>
      <c r="G8" s="13"/>
      <c r="H8" s="13"/>
      <c r="I8" s="13"/>
      <c r="J8" s="13"/>
    </row>
    <row r="9" ht="31.5" customHeight="1" spans="1:10">
      <c r="A9" s="4" t="s">
        <v>25</v>
      </c>
      <c r="B9" s="4" t="s">
        <v>26</v>
      </c>
      <c r="C9" s="4" t="s">
        <v>27</v>
      </c>
      <c r="D9" s="4" t="s">
        <v>28</v>
      </c>
      <c r="E9" s="4" t="s">
        <v>29</v>
      </c>
      <c r="F9" s="4" t="s">
        <v>30</v>
      </c>
      <c r="G9" s="4" t="s">
        <v>31</v>
      </c>
      <c r="H9" s="4" t="s">
        <v>32</v>
      </c>
      <c r="I9" s="4" t="s">
        <v>33</v>
      </c>
      <c r="J9" s="4" t="s">
        <v>34</v>
      </c>
    </row>
    <row r="10" ht="26.1" customHeight="1" spans="1:10">
      <c r="A10" s="4"/>
      <c r="B10" s="14" t="s">
        <v>141</v>
      </c>
      <c r="C10" s="14" t="s">
        <v>70</v>
      </c>
      <c r="D10" s="14" t="s">
        <v>44</v>
      </c>
      <c r="E10" s="14">
        <v>110</v>
      </c>
      <c r="F10" s="14">
        <v>110</v>
      </c>
      <c r="G10" s="14">
        <v>100</v>
      </c>
      <c r="H10" s="14">
        <v>10</v>
      </c>
      <c r="I10" s="14">
        <f t="shared" ref="I10:I19" si="0">G10*H10*0.01</f>
        <v>10</v>
      </c>
      <c r="J10" s="12"/>
    </row>
    <row r="11" ht="26.1" customHeight="1" spans="1:10">
      <c r="A11" s="4"/>
      <c r="B11" s="14" t="s">
        <v>221</v>
      </c>
      <c r="C11" s="14" t="s">
        <v>36</v>
      </c>
      <c r="D11" s="14" t="s">
        <v>37</v>
      </c>
      <c r="E11" s="14">
        <v>100</v>
      </c>
      <c r="F11" s="14">
        <v>100</v>
      </c>
      <c r="G11" s="14">
        <v>100</v>
      </c>
      <c r="H11" s="14">
        <v>10</v>
      </c>
      <c r="I11" s="14">
        <f t="shared" si="0"/>
        <v>10</v>
      </c>
      <c r="J11" s="12"/>
    </row>
    <row r="12" ht="26.1" customHeight="1" spans="1:10">
      <c r="A12" s="4"/>
      <c r="B12" s="14" t="s">
        <v>222</v>
      </c>
      <c r="C12" s="14" t="s">
        <v>166</v>
      </c>
      <c r="D12" s="14" t="s">
        <v>42</v>
      </c>
      <c r="E12" s="14">
        <v>3000</v>
      </c>
      <c r="F12" s="14">
        <v>3000</v>
      </c>
      <c r="G12" s="14">
        <v>100</v>
      </c>
      <c r="H12" s="14">
        <v>10</v>
      </c>
      <c r="I12" s="14">
        <f t="shared" si="0"/>
        <v>10</v>
      </c>
      <c r="J12" s="12"/>
    </row>
    <row r="13" ht="26.1" customHeight="1" spans="1:10">
      <c r="A13" s="4"/>
      <c r="B13" s="14" t="s">
        <v>62</v>
      </c>
      <c r="C13" s="14" t="s">
        <v>41</v>
      </c>
      <c r="D13" s="14" t="s">
        <v>42</v>
      </c>
      <c r="E13" s="14">
        <v>33</v>
      </c>
      <c r="F13" s="14">
        <v>33</v>
      </c>
      <c r="G13" s="14">
        <v>100</v>
      </c>
      <c r="H13" s="14">
        <v>10</v>
      </c>
      <c r="I13" s="14">
        <f t="shared" si="0"/>
        <v>10</v>
      </c>
      <c r="J13" s="12"/>
    </row>
    <row r="14" ht="26.1" customHeight="1" spans="1:10">
      <c r="A14" s="4"/>
      <c r="B14" s="14" t="s">
        <v>177</v>
      </c>
      <c r="C14" s="14" t="s">
        <v>36</v>
      </c>
      <c r="D14" s="14" t="s">
        <v>37</v>
      </c>
      <c r="E14" s="14">
        <v>100</v>
      </c>
      <c r="F14" s="14">
        <v>100</v>
      </c>
      <c r="G14" s="14">
        <v>100</v>
      </c>
      <c r="H14" s="14">
        <v>10</v>
      </c>
      <c r="I14" s="14">
        <f t="shared" si="0"/>
        <v>10</v>
      </c>
      <c r="J14" s="12"/>
    </row>
    <row r="15" ht="73" customHeight="1" spans="1:10">
      <c r="A15" s="4"/>
      <c r="B15" s="14" t="s">
        <v>223</v>
      </c>
      <c r="C15" s="14" t="s">
        <v>36</v>
      </c>
      <c r="D15" s="14" t="s">
        <v>44</v>
      </c>
      <c r="E15" s="14">
        <v>25</v>
      </c>
      <c r="F15" s="14">
        <v>24</v>
      </c>
      <c r="G15" s="14">
        <v>60</v>
      </c>
      <c r="H15" s="14">
        <v>8</v>
      </c>
      <c r="I15" s="14">
        <f t="shared" si="0"/>
        <v>4.8</v>
      </c>
      <c r="J15" s="12" t="s">
        <v>224</v>
      </c>
    </row>
    <row r="16" ht="26.1" customHeight="1" spans="1:10">
      <c r="A16" s="4"/>
      <c r="B16" s="14" t="s">
        <v>225</v>
      </c>
      <c r="C16" s="14" t="s">
        <v>36</v>
      </c>
      <c r="D16" s="14" t="s">
        <v>44</v>
      </c>
      <c r="E16" s="14">
        <v>25</v>
      </c>
      <c r="F16" s="14">
        <v>30</v>
      </c>
      <c r="G16" s="14">
        <v>100</v>
      </c>
      <c r="H16" s="14">
        <v>7</v>
      </c>
      <c r="I16" s="14">
        <f t="shared" si="0"/>
        <v>7</v>
      </c>
      <c r="J16" s="12"/>
    </row>
    <row r="17" ht="26.1" customHeight="1" spans="1:10">
      <c r="A17" s="4"/>
      <c r="B17" s="14" t="s">
        <v>178</v>
      </c>
      <c r="C17" s="14" t="s">
        <v>36</v>
      </c>
      <c r="D17" s="14" t="s">
        <v>44</v>
      </c>
      <c r="E17" s="14">
        <v>20</v>
      </c>
      <c r="F17" s="14">
        <v>25</v>
      </c>
      <c r="G17" s="14">
        <v>100</v>
      </c>
      <c r="H17" s="14">
        <v>8</v>
      </c>
      <c r="I17" s="14">
        <f t="shared" si="0"/>
        <v>8</v>
      </c>
      <c r="J17" s="12"/>
    </row>
    <row r="18" ht="26.1" customHeight="1" spans="1:10">
      <c r="A18" s="4"/>
      <c r="B18" s="14" t="s">
        <v>190</v>
      </c>
      <c r="C18" s="14" t="s">
        <v>36</v>
      </c>
      <c r="D18" s="14" t="s">
        <v>44</v>
      </c>
      <c r="E18" s="14">
        <v>25</v>
      </c>
      <c r="F18" s="14">
        <v>30</v>
      </c>
      <c r="G18" s="14">
        <v>100</v>
      </c>
      <c r="H18" s="14">
        <v>7</v>
      </c>
      <c r="I18" s="14">
        <f t="shared" si="0"/>
        <v>7</v>
      </c>
      <c r="J18" s="12"/>
    </row>
    <row r="19" ht="26.1" customHeight="1" spans="1:10">
      <c r="A19" s="4"/>
      <c r="B19" s="14" t="s">
        <v>226</v>
      </c>
      <c r="C19" s="14" t="s">
        <v>36</v>
      </c>
      <c r="D19" s="14" t="s">
        <v>44</v>
      </c>
      <c r="E19" s="14">
        <v>85</v>
      </c>
      <c r="F19" s="14">
        <v>92</v>
      </c>
      <c r="G19" s="14">
        <v>100</v>
      </c>
      <c r="H19" s="14">
        <v>10</v>
      </c>
      <c r="I19" s="14">
        <f t="shared" si="0"/>
        <v>10</v>
      </c>
      <c r="J19" s="12"/>
    </row>
    <row r="20" ht="26.1" customHeight="1" spans="1:10">
      <c r="A20" s="15" t="s">
        <v>49</v>
      </c>
      <c r="B20" s="16"/>
      <c r="C20" s="16"/>
      <c r="D20" s="16"/>
      <c r="E20" s="16"/>
      <c r="F20" s="16"/>
      <c r="G20" s="16"/>
      <c r="H20" s="16"/>
      <c r="I20" s="16"/>
      <c r="J20" s="17"/>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20:J20"/>
    <mergeCell ref="A5:A6"/>
    <mergeCell ref="A7:A8"/>
    <mergeCell ref="A9:A1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22"/>
  <sheetViews>
    <sheetView zoomScale="85" zoomScaleNormal="85" workbookViewId="0">
      <selection activeCell="G4" sqref="G4:J4"/>
    </sheetView>
  </sheetViews>
  <sheetFormatPr defaultColWidth="9" defaultRowHeight="13.5"/>
  <cols>
    <col min="1" max="1" width="12.6666666666667" customWidth="1"/>
    <col min="2" max="2" width="22.4416666666667" customWidth="1"/>
    <col min="3" max="3" width="12.6666666666667" customWidth="1"/>
    <col min="4" max="4" width="12.6666666666667" style="49" customWidth="1"/>
    <col min="5" max="5" width="12.6666666666667" customWidth="1"/>
    <col min="6" max="6" width="14.8916666666667" customWidth="1"/>
    <col min="7" max="9" width="12.6666666666667" customWidth="1"/>
    <col min="10" max="10" width="14.4416666666667" customWidth="1"/>
  </cols>
  <sheetData>
    <row r="1" ht="20.25" spans="1:10">
      <c r="A1" s="20" t="s">
        <v>0</v>
      </c>
      <c r="B1" s="20"/>
      <c r="C1" s="20"/>
      <c r="D1" s="21"/>
      <c r="E1" s="20"/>
      <c r="F1" s="20"/>
      <c r="G1" s="20"/>
      <c r="H1" s="20"/>
      <c r="I1" s="20"/>
      <c r="J1" s="20"/>
    </row>
    <row r="2" ht="20.25" customHeight="1" spans="1:10">
      <c r="A2" s="22" t="s">
        <v>1</v>
      </c>
      <c r="B2" s="22"/>
      <c r="C2" s="22"/>
      <c r="D2" s="22"/>
      <c r="E2" s="22"/>
      <c r="F2" s="22"/>
      <c r="G2" s="22"/>
      <c r="H2" s="22"/>
      <c r="I2" s="22"/>
      <c r="J2" s="22"/>
    </row>
    <row r="3" ht="26.1" customHeight="1" spans="1:10">
      <c r="A3" s="8" t="s">
        <v>2</v>
      </c>
      <c r="B3" s="23" t="s">
        <v>50</v>
      </c>
      <c r="C3" s="24"/>
      <c r="D3" s="24"/>
      <c r="E3" s="24"/>
      <c r="F3" s="25"/>
      <c r="G3" s="8" t="s">
        <v>4</v>
      </c>
      <c r="H3" s="26">
        <f>SUM(I10:I20)+J6</f>
        <v>100</v>
      </c>
      <c r="I3" s="8" t="s">
        <v>5</v>
      </c>
      <c r="J3" s="8" t="s">
        <v>6</v>
      </c>
    </row>
    <row r="4" ht="26.1" customHeight="1" spans="1:10">
      <c r="A4" s="8" t="s">
        <v>7</v>
      </c>
      <c r="B4" s="27" t="s">
        <v>8</v>
      </c>
      <c r="C4" s="28"/>
      <c r="D4" s="8" t="s">
        <v>9</v>
      </c>
      <c r="E4" s="29" t="s">
        <v>8</v>
      </c>
      <c r="F4" s="30"/>
      <c r="G4" s="8" t="s">
        <v>10</v>
      </c>
      <c r="H4" s="9" t="s">
        <v>11</v>
      </c>
      <c r="I4" s="8" t="s">
        <v>12</v>
      </c>
      <c r="J4" s="9">
        <v>13635446999</v>
      </c>
    </row>
    <row r="5" ht="26.1" customHeight="1" spans="1:10">
      <c r="A5" s="31" t="s">
        <v>13</v>
      </c>
      <c r="B5" s="27" t="s">
        <v>14</v>
      </c>
      <c r="C5" s="28"/>
      <c r="D5" s="27" t="s">
        <v>15</v>
      </c>
      <c r="E5" s="28"/>
      <c r="F5" s="27" t="s">
        <v>16</v>
      </c>
      <c r="G5" s="28"/>
      <c r="H5" s="27" t="s">
        <v>17</v>
      </c>
      <c r="I5" s="27" t="s">
        <v>18</v>
      </c>
      <c r="J5" s="8" t="s">
        <v>19</v>
      </c>
    </row>
    <row r="6" ht="26.1" customHeight="1" spans="1:10">
      <c r="A6" s="32"/>
      <c r="B6" s="33">
        <v>552000</v>
      </c>
      <c r="C6" s="34"/>
      <c r="D6" s="23">
        <v>475080</v>
      </c>
      <c r="E6" s="25"/>
      <c r="F6" s="27">
        <v>475080</v>
      </c>
      <c r="G6" s="28"/>
      <c r="H6" s="26">
        <f>F6/D6*100</f>
        <v>100</v>
      </c>
      <c r="I6" s="8">
        <v>10</v>
      </c>
      <c r="J6" s="26">
        <f>H6*0.1</f>
        <v>10</v>
      </c>
    </row>
    <row r="7" ht="26.1" customHeight="1" spans="1:10">
      <c r="A7" s="8" t="s">
        <v>20</v>
      </c>
      <c r="B7" s="8" t="s">
        <v>21</v>
      </c>
      <c r="C7" s="8"/>
      <c r="D7" s="8"/>
      <c r="E7" s="8"/>
      <c r="F7" s="8" t="s">
        <v>22</v>
      </c>
      <c r="G7" s="8"/>
      <c r="H7" s="8"/>
      <c r="I7" s="8"/>
      <c r="J7" s="8"/>
    </row>
    <row r="8" ht="79.8" customHeight="1" spans="1:10">
      <c r="A8" s="8"/>
      <c r="B8" s="35" t="s">
        <v>51</v>
      </c>
      <c r="C8" s="35"/>
      <c r="D8" s="8"/>
      <c r="E8" s="35"/>
      <c r="F8" s="36" t="s">
        <v>52</v>
      </c>
      <c r="G8" s="36"/>
      <c r="H8" s="36"/>
      <c r="I8" s="36"/>
      <c r="J8" s="36"/>
    </row>
    <row r="9" ht="31.5" customHeight="1" spans="1:10">
      <c r="A9" s="37" t="s">
        <v>25</v>
      </c>
      <c r="B9" s="37" t="s">
        <v>26</v>
      </c>
      <c r="C9" s="37" t="s">
        <v>27</v>
      </c>
      <c r="D9" s="37" t="s">
        <v>28</v>
      </c>
      <c r="E9" s="37" t="s">
        <v>29</v>
      </c>
      <c r="F9" s="37" t="s">
        <v>30</v>
      </c>
      <c r="G9" s="37" t="s">
        <v>31</v>
      </c>
      <c r="H9" s="37" t="s">
        <v>32</v>
      </c>
      <c r="I9" s="37" t="s">
        <v>33</v>
      </c>
      <c r="J9" s="37" t="s">
        <v>34</v>
      </c>
    </row>
    <row r="10" ht="34.05" customHeight="1" spans="1:10">
      <c r="A10" s="37"/>
      <c r="B10" s="38" t="s">
        <v>53</v>
      </c>
      <c r="C10" s="38" t="s">
        <v>54</v>
      </c>
      <c r="D10" s="38" t="s">
        <v>44</v>
      </c>
      <c r="E10" s="38">
        <v>22</v>
      </c>
      <c r="F10" s="38">
        <v>22</v>
      </c>
      <c r="G10" s="38">
        <v>100</v>
      </c>
      <c r="H10" s="37">
        <v>5</v>
      </c>
      <c r="I10" s="37">
        <f>G10*H10*0.01</f>
        <v>5</v>
      </c>
      <c r="J10" s="36"/>
    </row>
    <row r="11" ht="30" customHeight="1" spans="1:10">
      <c r="A11" s="37"/>
      <c r="B11" s="38" t="s">
        <v>55</v>
      </c>
      <c r="C11" s="38" t="s">
        <v>54</v>
      </c>
      <c r="D11" s="38" t="s">
        <v>44</v>
      </c>
      <c r="E11" s="38">
        <v>150</v>
      </c>
      <c r="F11" s="38">
        <v>150</v>
      </c>
      <c r="G11" s="38">
        <v>100</v>
      </c>
      <c r="H11" s="37">
        <v>5</v>
      </c>
      <c r="I11" s="37">
        <f t="shared" ref="I11:I20" si="0">G11*H11*0.01</f>
        <v>5</v>
      </c>
      <c r="J11" s="37"/>
    </row>
    <row r="12" ht="26.1" customHeight="1" spans="1:10">
      <c r="A12" s="37"/>
      <c r="B12" s="38" t="s">
        <v>56</v>
      </c>
      <c r="C12" s="38" t="s">
        <v>36</v>
      </c>
      <c r="D12" s="38" t="s">
        <v>37</v>
      </c>
      <c r="E12" s="38">
        <v>100</v>
      </c>
      <c r="F12" s="38">
        <v>100</v>
      </c>
      <c r="G12" s="38">
        <v>100</v>
      </c>
      <c r="H12" s="37">
        <v>5</v>
      </c>
      <c r="I12" s="37">
        <f t="shared" si="0"/>
        <v>5</v>
      </c>
      <c r="J12" s="37"/>
    </row>
    <row r="13" ht="26.1" customHeight="1" spans="1:10">
      <c r="A13" s="37"/>
      <c r="B13" s="38" t="s">
        <v>57</v>
      </c>
      <c r="C13" s="38" t="s">
        <v>36</v>
      </c>
      <c r="D13" s="38" t="s">
        <v>37</v>
      </c>
      <c r="E13" s="38">
        <v>100</v>
      </c>
      <c r="F13" s="38">
        <v>100</v>
      </c>
      <c r="G13" s="38">
        <v>100</v>
      </c>
      <c r="H13" s="37">
        <v>5</v>
      </c>
      <c r="I13" s="37">
        <f t="shared" si="0"/>
        <v>5</v>
      </c>
      <c r="J13" s="37"/>
    </row>
    <row r="14" ht="40.05" customHeight="1" spans="1:10">
      <c r="A14" s="37"/>
      <c r="B14" s="38" t="s">
        <v>58</v>
      </c>
      <c r="C14" s="38" t="s">
        <v>59</v>
      </c>
      <c r="D14" s="38" t="s">
        <v>44</v>
      </c>
      <c r="E14" s="38">
        <v>3200</v>
      </c>
      <c r="F14" s="38">
        <v>3200</v>
      </c>
      <c r="G14" s="38">
        <v>100</v>
      </c>
      <c r="H14" s="37">
        <v>5</v>
      </c>
      <c r="I14" s="37">
        <f t="shared" si="0"/>
        <v>5</v>
      </c>
      <c r="J14" s="37"/>
    </row>
    <row r="15" ht="26.1" customHeight="1" spans="1:10">
      <c r="A15" s="37"/>
      <c r="B15" s="38" t="s">
        <v>60</v>
      </c>
      <c r="C15" s="38" t="s">
        <v>36</v>
      </c>
      <c r="D15" s="38" t="s">
        <v>37</v>
      </c>
      <c r="E15" s="38">
        <v>100</v>
      </c>
      <c r="F15" s="38">
        <v>100</v>
      </c>
      <c r="G15" s="38">
        <v>100</v>
      </c>
      <c r="H15" s="37">
        <v>5</v>
      </c>
      <c r="I15" s="37">
        <f t="shared" si="0"/>
        <v>5</v>
      </c>
      <c r="J15" s="37"/>
    </row>
    <row r="16" ht="34.95" customHeight="1" spans="1:10">
      <c r="A16" s="37"/>
      <c r="B16" s="38" t="s">
        <v>61</v>
      </c>
      <c r="C16" s="38" t="s">
        <v>36</v>
      </c>
      <c r="D16" s="38" t="s">
        <v>37</v>
      </c>
      <c r="E16" s="38">
        <v>100</v>
      </c>
      <c r="F16" s="38">
        <v>100</v>
      </c>
      <c r="G16" s="38">
        <v>100</v>
      </c>
      <c r="H16" s="37">
        <v>10</v>
      </c>
      <c r="I16" s="37">
        <f t="shared" si="0"/>
        <v>10</v>
      </c>
      <c r="J16" s="37"/>
    </row>
    <row r="17" ht="26.1" customHeight="1" spans="1:10">
      <c r="A17" s="37"/>
      <c r="B17" s="38" t="s">
        <v>62</v>
      </c>
      <c r="C17" s="38" t="s">
        <v>41</v>
      </c>
      <c r="D17" s="38" t="s">
        <v>42</v>
      </c>
      <c r="E17" s="38">
        <v>55.2</v>
      </c>
      <c r="F17" s="38">
        <v>47.5</v>
      </c>
      <c r="G17" s="38">
        <v>100</v>
      </c>
      <c r="H17" s="37">
        <v>10</v>
      </c>
      <c r="I17" s="37">
        <f t="shared" si="0"/>
        <v>10</v>
      </c>
      <c r="J17" s="37"/>
    </row>
    <row r="18" ht="26.1" customHeight="1" spans="1:10">
      <c r="A18" s="37"/>
      <c r="B18" s="38" t="s">
        <v>63</v>
      </c>
      <c r="C18" s="38" t="s">
        <v>36</v>
      </c>
      <c r="D18" s="38" t="s">
        <v>44</v>
      </c>
      <c r="E18" s="38">
        <v>10</v>
      </c>
      <c r="F18" s="38">
        <v>20</v>
      </c>
      <c r="G18" s="38">
        <v>100</v>
      </c>
      <c r="H18" s="37">
        <v>15</v>
      </c>
      <c r="I18" s="37">
        <f t="shared" si="0"/>
        <v>15</v>
      </c>
      <c r="J18" s="37"/>
    </row>
    <row r="19" ht="34.95" customHeight="1" spans="1:10">
      <c r="A19" s="37"/>
      <c r="B19" s="38" t="s">
        <v>64</v>
      </c>
      <c r="C19" s="38" t="s">
        <v>36</v>
      </c>
      <c r="D19" s="38" t="s">
        <v>44</v>
      </c>
      <c r="E19" s="38">
        <v>10</v>
      </c>
      <c r="F19" s="38">
        <v>24</v>
      </c>
      <c r="G19" s="38">
        <v>100</v>
      </c>
      <c r="H19" s="37">
        <v>15</v>
      </c>
      <c r="I19" s="37">
        <f t="shared" si="0"/>
        <v>15</v>
      </c>
      <c r="J19" s="37"/>
    </row>
    <row r="20" ht="26.1" customHeight="1" spans="1:10">
      <c r="A20" s="37"/>
      <c r="B20" s="38" t="s">
        <v>65</v>
      </c>
      <c r="C20" s="38" t="s">
        <v>36</v>
      </c>
      <c r="D20" s="38" t="s">
        <v>44</v>
      </c>
      <c r="E20" s="38">
        <v>90</v>
      </c>
      <c r="F20" s="38">
        <v>98</v>
      </c>
      <c r="G20" s="38">
        <v>100</v>
      </c>
      <c r="H20" s="37">
        <v>10</v>
      </c>
      <c r="I20" s="37">
        <f t="shared" si="0"/>
        <v>10</v>
      </c>
      <c r="J20" s="37"/>
    </row>
    <row r="21" ht="26.1" customHeight="1" spans="1:10">
      <c r="A21" s="39" t="s">
        <v>49</v>
      </c>
      <c r="B21" s="40"/>
      <c r="C21" s="40"/>
      <c r="D21" s="24"/>
      <c r="E21" s="40"/>
      <c r="F21" s="40"/>
      <c r="G21" s="40"/>
      <c r="H21" s="40"/>
      <c r="I21" s="40"/>
      <c r="J21" s="41"/>
    </row>
    <row r="22" spans="1:10">
      <c r="A22" s="50"/>
      <c r="B22" s="50"/>
      <c r="C22" s="50"/>
      <c r="D22" s="51"/>
      <c r="E22" s="50"/>
      <c r="F22" s="50"/>
      <c r="G22" s="50"/>
      <c r="H22" s="50"/>
      <c r="I22" s="50"/>
      <c r="J22" s="50"/>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21:J21"/>
    <mergeCell ref="A5:A6"/>
    <mergeCell ref="A7:A8"/>
    <mergeCell ref="A9:A20"/>
  </mergeCells>
  <pageMargins left="0.699305555555556" right="0.699305555555556" top="0.75" bottom="0.75" header="0.3" footer="0.3"/>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J20"/>
  <sheetViews>
    <sheetView zoomScale="85" zoomScaleNormal="85" workbookViewId="0">
      <selection activeCell="G4" sqref="G4:J4"/>
    </sheetView>
  </sheetViews>
  <sheetFormatPr defaultColWidth="9" defaultRowHeight="13.5"/>
  <cols>
    <col min="1" max="1" width="12.6666666666667" customWidth="1"/>
    <col min="2" max="2" width="30.4416666666667" customWidth="1"/>
    <col min="3" max="3" width="12.6666666666667" customWidth="1"/>
    <col min="4" max="4" width="12.6666666666667" style="49" customWidth="1"/>
    <col min="5" max="5" width="12.6666666666667" customWidth="1"/>
    <col min="6" max="6" width="14.8916666666667" customWidth="1"/>
    <col min="7" max="9" width="12.6666666666667" customWidth="1"/>
    <col min="10" max="10" width="29.2666666666667" customWidth="1"/>
  </cols>
  <sheetData>
    <row r="1" ht="20.25" spans="1:10">
      <c r="A1" s="20" t="s">
        <v>0</v>
      </c>
      <c r="B1" s="20"/>
      <c r="C1" s="20"/>
      <c r="D1" s="21"/>
      <c r="E1" s="20"/>
      <c r="F1" s="20"/>
      <c r="G1" s="20"/>
      <c r="H1" s="20"/>
      <c r="I1" s="20"/>
      <c r="J1" s="20"/>
    </row>
    <row r="2" ht="20.25" customHeight="1" spans="1:10">
      <c r="A2" s="22" t="s">
        <v>1</v>
      </c>
      <c r="B2" s="22"/>
      <c r="C2" s="22"/>
      <c r="D2" s="22"/>
      <c r="E2" s="22"/>
      <c r="F2" s="22"/>
      <c r="G2" s="22"/>
      <c r="H2" s="22"/>
      <c r="I2" s="22"/>
      <c r="J2" s="22"/>
    </row>
    <row r="3" ht="26.1" customHeight="1" spans="1:10">
      <c r="A3" s="8" t="s">
        <v>2</v>
      </c>
      <c r="B3" s="23" t="s">
        <v>66</v>
      </c>
      <c r="C3" s="24"/>
      <c r="D3" s="24"/>
      <c r="E3" s="24"/>
      <c r="F3" s="25"/>
      <c r="G3" s="8" t="s">
        <v>4</v>
      </c>
      <c r="H3" s="57">
        <f>SUM(I10:I18)+J6</f>
        <v>94.2307692307692</v>
      </c>
      <c r="I3" s="8" t="s">
        <v>5</v>
      </c>
      <c r="J3" s="8" t="s">
        <v>6</v>
      </c>
    </row>
    <row r="4" ht="26.1" customHeight="1" spans="1:10">
      <c r="A4" s="8" t="s">
        <v>7</v>
      </c>
      <c r="B4" s="27" t="s">
        <v>8</v>
      </c>
      <c r="C4" s="28"/>
      <c r="D4" s="8" t="s">
        <v>9</v>
      </c>
      <c r="E4" s="29" t="s">
        <v>8</v>
      </c>
      <c r="F4" s="30"/>
      <c r="G4" s="8" t="s">
        <v>10</v>
      </c>
      <c r="H4" s="9" t="s">
        <v>11</v>
      </c>
      <c r="I4" s="8" t="s">
        <v>12</v>
      </c>
      <c r="J4" s="9">
        <v>13635446999</v>
      </c>
    </row>
    <row r="5" ht="26.1" customHeight="1" spans="1:10">
      <c r="A5" s="31" t="s">
        <v>13</v>
      </c>
      <c r="B5" s="27" t="s">
        <v>14</v>
      </c>
      <c r="C5" s="28"/>
      <c r="D5" s="27" t="s">
        <v>15</v>
      </c>
      <c r="E5" s="28"/>
      <c r="F5" s="27" t="s">
        <v>16</v>
      </c>
      <c r="G5" s="28"/>
      <c r="H5" s="27" t="s">
        <v>17</v>
      </c>
      <c r="I5" s="27" t="s">
        <v>18</v>
      </c>
      <c r="J5" s="8" t="s">
        <v>19</v>
      </c>
    </row>
    <row r="6" ht="26.1" customHeight="1" spans="1:10">
      <c r="A6" s="32"/>
      <c r="B6" s="27">
        <v>10200000</v>
      </c>
      <c r="C6" s="28"/>
      <c r="D6" s="23">
        <v>9778352.34</v>
      </c>
      <c r="E6" s="25"/>
      <c r="F6" s="27">
        <v>9778352.34</v>
      </c>
      <c r="G6" s="28"/>
      <c r="H6" s="8">
        <f>F6/D6*100</f>
        <v>100</v>
      </c>
      <c r="I6" s="8">
        <v>10</v>
      </c>
      <c r="J6" s="8">
        <f>H6*0.1</f>
        <v>10</v>
      </c>
    </row>
    <row r="7" ht="26.1" customHeight="1" spans="1:10">
      <c r="A7" s="8" t="s">
        <v>20</v>
      </c>
      <c r="B7" s="8" t="s">
        <v>21</v>
      </c>
      <c r="C7" s="8"/>
      <c r="D7" s="8"/>
      <c r="E7" s="8"/>
      <c r="F7" s="8" t="s">
        <v>22</v>
      </c>
      <c r="G7" s="8"/>
      <c r="H7" s="8"/>
      <c r="I7" s="8"/>
      <c r="J7" s="8"/>
    </row>
    <row r="8" ht="75" customHeight="1" spans="1:10">
      <c r="A8" s="8"/>
      <c r="B8" s="35" t="s">
        <v>67</v>
      </c>
      <c r="C8" s="35"/>
      <c r="D8" s="8"/>
      <c r="E8" s="35"/>
      <c r="F8" s="36" t="s">
        <v>68</v>
      </c>
      <c r="G8" s="36"/>
      <c r="H8" s="36"/>
      <c r="I8" s="36"/>
      <c r="J8" s="36"/>
    </row>
    <row r="9" ht="31.5" customHeight="1" spans="1:10">
      <c r="A9" s="37" t="s">
        <v>25</v>
      </c>
      <c r="B9" s="37" t="s">
        <v>26</v>
      </c>
      <c r="C9" s="37" t="s">
        <v>27</v>
      </c>
      <c r="D9" s="37" t="s">
        <v>28</v>
      </c>
      <c r="E9" s="37" t="s">
        <v>29</v>
      </c>
      <c r="F9" s="37" t="s">
        <v>30</v>
      </c>
      <c r="G9" s="37" t="s">
        <v>31</v>
      </c>
      <c r="H9" s="37" t="s">
        <v>32</v>
      </c>
      <c r="I9" s="37" t="s">
        <v>33</v>
      </c>
      <c r="J9" s="37" t="s">
        <v>34</v>
      </c>
    </row>
    <row r="10" ht="34.95" customHeight="1" spans="1:10">
      <c r="A10" s="37"/>
      <c r="B10" s="38" t="s">
        <v>69</v>
      </c>
      <c r="C10" s="38" t="s">
        <v>70</v>
      </c>
      <c r="D10" s="38" t="s">
        <v>37</v>
      </c>
      <c r="E10" s="38">
        <v>3500</v>
      </c>
      <c r="F10" s="38">
        <v>3500</v>
      </c>
      <c r="G10" s="38">
        <v>100</v>
      </c>
      <c r="H10" s="37">
        <v>5</v>
      </c>
      <c r="I10" s="37">
        <f>G10*H10*0.01</f>
        <v>5</v>
      </c>
      <c r="J10" s="55"/>
    </row>
    <row r="11" ht="26.1" customHeight="1" spans="1:10">
      <c r="A11" s="37"/>
      <c r="B11" s="38" t="s">
        <v>71</v>
      </c>
      <c r="C11" s="38" t="s">
        <v>72</v>
      </c>
      <c r="D11" s="38" t="s">
        <v>37</v>
      </c>
      <c r="E11" s="38">
        <v>2</v>
      </c>
      <c r="F11" s="38">
        <v>2</v>
      </c>
      <c r="G11" s="38">
        <v>100</v>
      </c>
      <c r="H11" s="37">
        <v>5</v>
      </c>
      <c r="I11" s="37">
        <f t="shared" ref="I11:I18" si="0">G11*H11*0.01</f>
        <v>5</v>
      </c>
      <c r="J11" s="37"/>
    </row>
    <row r="12" ht="26.1" customHeight="1" spans="1:10">
      <c r="A12" s="37"/>
      <c r="B12" s="38" t="s">
        <v>73</v>
      </c>
      <c r="C12" s="38" t="s">
        <v>36</v>
      </c>
      <c r="D12" s="38" t="s">
        <v>44</v>
      </c>
      <c r="E12" s="38">
        <v>95</v>
      </c>
      <c r="F12" s="38">
        <v>98</v>
      </c>
      <c r="G12" s="38">
        <v>100</v>
      </c>
      <c r="H12" s="37">
        <v>5</v>
      </c>
      <c r="I12" s="37">
        <f t="shared" si="0"/>
        <v>5</v>
      </c>
      <c r="J12" s="37"/>
    </row>
    <row r="13" ht="36" customHeight="1" spans="1:10">
      <c r="A13" s="37"/>
      <c r="B13" s="38" t="s">
        <v>74</v>
      </c>
      <c r="C13" s="38" t="s">
        <v>36</v>
      </c>
      <c r="D13" s="38" t="s">
        <v>44</v>
      </c>
      <c r="E13" s="38">
        <v>90</v>
      </c>
      <c r="F13" s="38">
        <v>98</v>
      </c>
      <c r="G13" s="38">
        <v>100</v>
      </c>
      <c r="H13" s="37">
        <v>5</v>
      </c>
      <c r="I13" s="37">
        <f t="shared" si="0"/>
        <v>5</v>
      </c>
      <c r="J13" s="36"/>
    </row>
    <row r="14" ht="26.1" customHeight="1" spans="1:10">
      <c r="A14" s="37"/>
      <c r="B14" s="38" t="s">
        <v>75</v>
      </c>
      <c r="C14" s="38" t="s">
        <v>36</v>
      </c>
      <c r="D14" s="38" t="s">
        <v>37</v>
      </c>
      <c r="E14" s="38">
        <v>100</v>
      </c>
      <c r="F14" s="38">
        <v>100</v>
      </c>
      <c r="G14" s="38">
        <v>100</v>
      </c>
      <c r="H14" s="37">
        <v>15</v>
      </c>
      <c r="I14" s="37">
        <f t="shared" si="0"/>
        <v>15</v>
      </c>
      <c r="J14" s="37"/>
    </row>
    <row r="15" ht="26.1" customHeight="1" spans="1:10">
      <c r="A15" s="37"/>
      <c r="B15" s="38" t="s">
        <v>62</v>
      </c>
      <c r="C15" s="38" t="s">
        <v>41</v>
      </c>
      <c r="D15" s="38" t="s">
        <v>37</v>
      </c>
      <c r="E15" s="38">
        <v>977.835234</v>
      </c>
      <c r="F15" s="38">
        <v>977.835234</v>
      </c>
      <c r="G15" s="38">
        <v>100</v>
      </c>
      <c r="H15" s="37">
        <v>15</v>
      </c>
      <c r="I15" s="37">
        <f t="shared" si="0"/>
        <v>15</v>
      </c>
      <c r="J15" s="37"/>
    </row>
    <row r="16" ht="34.05" customHeight="1" spans="1:10">
      <c r="A16" s="37"/>
      <c r="B16" s="38" t="s">
        <v>76</v>
      </c>
      <c r="C16" s="37" t="s">
        <v>36</v>
      </c>
      <c r="D16" s="37" t="s">
        <v>44</v>
      </c>
      <c r="E16" s="38">
        <v>10</v>
      </c>
      <c r="F16" s="38">
        <v>20</v>
      </c>
      <c r="G16" s="38">
        <v>100</v>
      </c>
      <c r="H16" s="37">
        <v>15</v>
      </c>
      <c r="I16" s="37">
        <f t="shared" si="0"/>
        <v>15</v>
      </c>
      <c r="J16" s="37"/>
    </row>
    <row r="17" ht="82.8" customHeight="1" spans="1:10">
      <c r="A17" s="37"/>
      <c r="B17" s="38" t="s">
        <v>77</v>
      </c>
      <c r="C17" s="37" t="s">
        <v>36</v>
      </c>
      <c r="D17" s="37" t="s">
        <v>44</v>
      </c>
      <c r="E17" s="14">
        <v>26</v>
      </c>
      <c r="F17" s="14">
        <v>25</v>
      </c>
      <c r="G17" s="44">
        <f>(1-(ABS(E17-F17)/E17)/0.1)*100</f>
        <v>61.5384615384615</v>
      </c>
      <c r="H17" s="14">
        <v>15</v>
      </c>
      <c r="I17" s="44">
        <f t="shared" si="0"/>
        <v>9.23076923076923</v>
      </c>
      <c r="J17" s="12" t="s">
        <v>78</v>
      </c>
    </row>
    <row r="18" ht="26.1" customHeight="1" spans="1:10">
      <c r="A18" s="37"/>
      <c r="B18" s="38" t="s">
        <v>79</v>
      </c>
      <c r="C18" s="38" t="s">
        <v>36</v>
      </c>
      <c r="D18" s="38" t="s">
        <v>44</v>
      </c>
      <c r="E18" s="38">
        <v>90</v>
      </c>
      <c r="F18" s="38">
        <v>95</v>
      </c>
      <c r="G18" s="38">
        <v>100</v>
      </c>
      <c r="H18" s="37">
        <v>10</v>
      </c>
      <c r="I18" s="37">
        <f t="shared" si="0"/>
        <v>10</v>
      </c>
      <c r="J18" s="37"/>
    </row>
    <row r="19" ht="26.1" customHeight="1" spans="1:10">
      <c r="A19" s="39" t="s">
        <v>49</v>
      </c>
      <c r="B19" s="40"/>
      <c r="C19" s="40"/>
      <c r="D19" s="24"/>
      <c r="E19" s="40"/>
      <c r="F19" s="40"/>
      <c r="G19" s="40"/>
      <c r="H19" s="40"/>
      <c r="I19" s="40"/>
      <c r="J19" s="41"/>
    </row>
    <row r="20" spans="1:10">
      <c r="A20" s="50"/>
      <c r="B20" s="50"/>
      <c r="C20" s="50"/>
      <c r="D20" s="51"/>
      <c r="E20" s="50"/>
      <c r="F20" s="50"/>
      <c r="G20" s="50"/>
      <c r="H20" s="50"/>
      <c r="I20" s="50"/>
      <c r="J20" s="50"/>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9:J19"/>
    <mergeCell ref="A5:A6"/>
    <mergeCell ref="A7:A8"/>
    <mergeCell ref="A9:A18"/>
  </mergeCells>
  <pageMargins left="0.699305555555556" right="0.699305555555556" top="0.75" bottom="0.75" header="0.3" footer="0.3"/>
  <pageSetup paperSize="9" scale="7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J22"/>
  <sheetViews>
    <sheetView zoomScale="85" zoomScaleNormal="85" workbookViewId="0">
      <selection activeCell="G4" sqref="G4:J4"/>
    </sheetView>
  </sheetViews>
  <sheetFormatPr defaultColWidth="9" defaultRowHeight="13.5"/>
  <cols>
    <col min="1" max="1" width="12.6666666666667" customWidth="1"/>
    <col min="2" max="2" width="24.6666666666667" customWidth="1"/>
    <col min="3" max="3" width="12.6666666666667" customWidth="1"/>
    <col min="4" max="4" width="12.6666666666667" style="49" customWidth="1"/>
    <col min="5" max="5" width="12.6666666666667" customWidth="1"/>
    <col min="6" max="6" width="14.8916666666667" customWidth="1"/>
    <col min="7" max="9" width="12.6666666666667" customWidth="1"/>
    <col min="10" max="10" width="43.5333333333333" customWidth="1"/>
  </cols>
  <sheetData>
    <row r="1" ht="20.25" spans="1:10">
      <c r="A1" s="20" t="s">
        <v>0</v>
      </c>
      <c r="B1" s="20"/>
      <c r="C1" s="20"/>
      <c r="D1" s="21"/>
      <c r="E1" s="20"/>
      <c r="F1" s="20"/>
      <c r="G1" s="20"/>
      <c r="H1" s="20"/>
      <c r="I1" s="20"/>
      <c r="J1" s="20"/>
    </row>
    <row r="2" ht="20.25" customHeight="1" spans="1:10">
      <c r="A2" s="22" t="s">
        <v>1</v>
      </c>
      <c r="B2" s="22"/>
      <c r="C2" s="22"/>
      <c r="D2" s="22"/>
      <c r="E2" s="22"/>
      <c r="F2" s="22"/>
      <c r="G2" s="22"/>
      <c r="H2" s="22"/>
      <c r="I2" s="22"/>
      <c r="J2" s="22"/>
    </row>
    <row r="3" ht="26.1" customHeight="1" spans="1:10">
      <c r="A3" s="8" t="s">
        <v>2</v>
      </c>
      <c r="B3" s="23" t="s">
        <v>80</v>
      </c>
      <c r="C3" s="24"/>
      <c r="D3" s="24"/>
      <c r="E3" s="24"/>
      <c r="F3" s="25"/>
      <c r="G3" s="8" t="s">
        <v>4</v>
      </c>
      <c r="H3" s="57">
        <f>SUM(I10:I20)+J6</f>
        <v>94.444</v>
      </c>
      <c r="I3" s="8" t="s">
        <v>5</v>
      </c>
      <c r="J3" s="8" t="s">
        <v>6</v>
      </c>
    </row>
    <row r="4" ht="26.1" customHeight="1" spans="1:10">
      <c r="A4" s="8" t="s">
        <v>7</v>
      </c>
      <c r="B4" s="27" t="s">
        <v>8</v>
      </c>
      <c r="C4" s="28"/>
      <c r="D4" s="8" t="s">
        <v>9</v>
      </c>
      <c r="E4" s="29" t="s">
        <v>8</v>
      </c>
      <c r="F4" s="30"/>
      <c r="G4" s="8" t="s">
        <v>10</v>
      </c>
      <c r="H4" s="9" t="s">
        <v>11</v>
      </c>
      <c r="I4" s="8" t="s">
        <v>12</v>
      </c>
      <c r="J4" s="9">
        <v>13635446999</v>
      </c>
    </row>
    <row r="5" ht="26.1" customHeight="1" spans="1:10">
      <c r="A5" s="31" t="s">
        <v>13</v>
      </c>
      <c r="B5" s="27" t="s">
        <v>14</v>
      </c>
      <c r="C5" s="28"/>
      <c r="D5" s="27" t="s">
        <v>15</v>
      </c>
      <c r="E5" s="28"/>
      <c r="F5" s="27" t="s">
        <v>16</v>
      </c>
      <c r="G5" s="28"/>
      <c r="H5" s="27" t="s">
        <v>17</v>
      </c>
      <c r="I5" s="27" t="s">
        <v>18</v>
      </c>
      <c r="J5" s="8" t="s">
        <v>19</v>
      </c>
    </row>
    <row r="6" ht="26.1" customHeight="1" spans="1:10">
      <c r="A6" s="32"/>
      <c r="B6" s="33">
        <v>4727200</v>
      </c>
      <c r="C6" s="34"/>
      <c r="D6" s="23">
        <v>3551254.79</v>
      </c>
      <c r="E6" s="25"/>
      <c r="F6" s="27">
        <v>3551254.79</v>
      </c>
      <c r="G6" s="28"/>
      <c r="H6" s="26">
        <f>F6/D6*100</f>
        <v>100</v>
      </c>
      <c r="I6" s="8">
        <v>10</v>
      </c>
      <c r="J6" s="26">
        <f>H6*0.1</f>
        <v>10</v>
      </c>
    </row>
    <row r="7" ht="26.1" customHeight="1" spans="1:10">
      <c r="A7" s="8" t="s">
        <v>20</v>
      </c>
      <c r="B7" s="8" t="s">
        <v>21</v>
      </c>
      <c r="C7" s="8"/>
      <c r="D7" s="8"/>
      <c r="E7" s="8"/>
      <c r="F7" s="8" t="s">
        <v>22</v>
      </c>
      <c r="G7" s="8"/>
      <c r="H7" s="8"/>
      <c r="I7" s="8"/>
      <c r="J7" s="8"/>
    </row>
    <row r="8" ht="113.4" customHeight="1" spans="1:10">
      <c r="A8" s="8"/>
      <c r="B8" s="35" t="s">
        <v>81</v>
      </c>
      <c r="C8" s="35"/>
      <c r="D8" s="8"/>
      <c r="E8" s="35"/>
      <c r="F8" s="36" t="s">
        <v>82</v>
      </c>
      <c r="G8" s="36"/>
      <c r="H8" s="36"/>
      <c r="I8" s="36"/>
      <c r="J8" s="36"/>
    </row>
    <row r="9" ht="31.5" customHeight="1" spans="1:10">
      <c r="A9" s="37" t="s">
        <v>25</v>
      </c>
      <c r="B9" s="37" t="s">
        <v>26</v>
      </c>
      <c r="C9" s="37" t="s">
        <v>27</v>
      </c>
      <c r="D9" s="37" t="s">
        <v>28</v>
      </c>
      <c r="E9" s="37" t="s">
        <v>29</v>
      </c>
      <c r="F9" s="37" t="s">
        <v>30</v>
      </c>
      <c r="G9" s="37" t="s">
        <v>31</v>
      </c>
      <c r="H9" s="37" t="s">
        <v>32</v>
      </c>
      <c r="I9" s="37" t="s">
        <v>33</v>
      </c>
      <c r="J9" s="37" t="s">
        <v>34</v>
      </c>
    </row>
    <row r="10" ht="26.1" customHeight="1" spans="1:10">
      <c r="A10" s="37"/>
      <c r="B10" s="38" t="s">
        <v>83</v>
      </c>
      <c r="C10" s="43" t="s">
        <v>84</v>
      </c>
      <c r="D10" s="43" t="s">
        <v>37</v>
      </c>
      <c r="E10" s="43" t="s">
        <v>85</v>
      </c>
      <c r="F10" s="43" t="s">
        <v>85</v>
      </c>
      <c r="G10" s="43">
        <v>100</v>
      </c>
      <c r="H10" s="37">
        <v>5</v>
      </c>
      <c r="I10" s="37">
        <f>G10*H10*0.01</f>
        <v>5</v>
      </c>
      <c r="J10" s="36"/>
    </row>
    <row r="11" ht="26.1" customHeight="1" spans="1:10">
      <c r="A11" s="37"/>
      <c r="B11" s="38" t="s">
        <v>86</v>
      </c>
      <c r="C11" s="43" t="s">
        <v>84</v>
      </c>
      <c r="D11" s="43" t="s">
        <v>44</v>
      </c>
      <c r="E11" s="43" t="s">
        <v>87</v>
      </c>
      <c r="F11" s="43">
        <v>150</v>
      </c>
      <c r="G11" s="43">
        <v>100</v>
      </c>
      <c r="H11" s="37">
        <v>5</v>
      </c>
      <c r="I11" s="37">
        <f t="shared" ref="I11:I20" si="0">G11*H11*0.01</f>
        <v>5</v>
      </c>
      <c r="J11" s="37"/>
    </row>
    <row r="12" ht="29" customHeight="1" spans="1:10">
      <c r="A12" s="37"/>
      <c r="B12" s="38" t="s">
        <v>88</v>
      </c>
      <c r="C12" s="43" t="s">
        <v>84</v>
      </c>
      <c r="D12" s="43" t="s">
        <v>44</v>
      </c>
      <c r="E12" s="43" t="s">
        <v>89</v>
      </c>
      <c r="F12" s="43" t="s">
        <v>89</v>
      </c>
      <c r="G12" s="43">
        <v>100</v>
      </c>
      <c r="H12" s="37">
        <v>5</v>
      </c>
      <c r="I12" s="37">
        <f t="shared" si="0"/>
        <v>5</v>
      </c>
      <c r="J12" s="37"/>
    </row>
    <row r="13" ht="26.1" customHeight="1" spans="1:10">
      <c r="A13" s="37"/>
      <c r="B13" s="38" t="s">
        <v>90</v>
      </c>
      <c r="C13" s="43" t="s">
        <v>91</v>
      </c>
      <c r="D13" s="43" t="s">
        <v>44</v>
      </c>
      <c r="E13" s="43" t="s">
        <v>92</v>
      </c>
      <c r="F13" s="43">
        <v>880</v>
      </c>
      <c r="G13" s="43">
        <v>100</v>
      </c>
      <c r="H13" s="37">
        <v>5</v>
      </c>
      <c r="I13" s="37">
        <f t="shared" si="0"/>
        <v>5</v>
      </c>
      <c r="J13" s="37"/>
    </row>
    <row r="14" ht="26.1" customHeight="1" spans="1:10">
      <c r="A14" s="37"/>
      <c r="B14" s="38" t="s">
        <v>93</v>
      </c>
      <c r="C14" s="43" t="s">
        <v>91</v>
      </c>
      <c r="D14" s="43" t="s">
        <v>44</v>
      </c>
      <c r="E14" s="43">
        <v>4</v>
      </c>
      <c r="F14" s="43">
        <v>4</v>
      </c>
      <c r="G14" s="43">
        <v>100</v>
      </c>
      <c r="H14" s="37">
        <v>5</v>
      </c>
      <c r="I14" s="37">
        <f t="shared" si="0"/>
        <v>5</v>
      </c>
      <c r="J14" s="37"/>
    </row>
    <row r="15" ht="26.1" customHeight="1" spans="1:10">
      <c r="A15" s="37"/>
      <c r="B15" s="38" t="s">
        <v>94</v>
      </c>
      <c r="C15" s="43" t="s">
        <v>36</v>
      </c>
      <c r="D15" s="43" t="s">
        <v>37</v>
      </c>
      <c r="E15" s="43">
        <v>100</v>
      </c>
      <c r="F15" s="43">
        <v>100</v>
      </c>
      <c r="G15" s="43">
        <v>100</v>
      </c>
      <c r="H15" s="37">
        <v>5</v>
      </c>
      <c r="I15" s="37">
        <f t="shared" si="0"/>
        <v>5</v>
      </c>
      <c r="J15" s="37"/>
    </row>
    <row r="16" ht="26.1" customHeight="1" spans="1:10">
      <c r="A16" s="37"/>
      <c r="B16" s="38" t="s">
        <v>39</v>
      </c>
      <c r="C16" s="43" t="s">
        <v>36</v>
      </c>
      <c r="D16" s="43" t="s">
        <v>37</v>
      </c>
      <c r="E16" s="43">
        <v>100</v>
      </c>
      <c r="F16" s="43">
        <v>100</v>
      </c>
      <c r="G16" s="43">
        <v>100</v>
      </c>
      <c r="H16" s="37">
        <v>10</v>
      </c>
      <c r="I16" s="37">
        <f t="shared" si="0"/>
        <v>10</v>
      </c>
      <c r="J16" s="37"/>
    </row>
    <row r="17" ht="26.1" customHeight="1" spans="1:10">
      <c r="A17" s="37"/>
      <c r="B17" s="38" t="s">
        <v>62</v>
      </c>
      <c r="C17" s="43" t="s">
        <v>41</v>
      </c>
      <c r="D17" s="43" t="s">
        <v>42</v>
      </c>
      <c r="E17" s="43">
        <v>472.72</v>
      </c>
      <c r="F17" s="60">
        <v>355.125479</v>
      </c>
      <c r="G17" s="43">
        <v>100</v>
      </c>
      <c r="H17" s="37">
        <v>10</v>
      </c>
      <c r="I17" s="37">
        <f t="shared" si="0"/>
        <v>10</v>
      </c>
      <c r="J17" s="37"/>
    </row>
    <row r="18" ht="26.1" customHeight="1" spans="1:10">
      <c r="A18" s="37"/>
      <c r="B18" s="38" t="s">
        <v>95</v>
      </c>
      <c r="C18" s="37" t="s">
        <v>36</v>
      </c>
      <c r="D18" s="37" t="s">
        <v>44</v>
      </c>
      <c r="E18" s="38">
        <v>10</v>
      </c>
      <c r="F18" s="38">
        <v>20</v>
      </c>
      <c r="G18" s="43">
        <v>100</v>
      </c>
      <c r="H18" s="43">
        <v>15</v>
      </c>
      <c r="I18" s="37">
        <f t="shared" si="0"/>
        <v>15</v>
      </c>
      <c r="J18" s="37"/>
    </row>
    <row r="19" ht="68" customHeight="1" spans="1:10">
      <c r="A19" s="37"/>
      <c r="B19" s="38" t="s">
        <v>96</v>
      </c>
      <c r="C19" s="37" t="s">
        <v>36</v>
      </c>
      <c r="D19" s="37" t="s">
        <v>44</v>
      </c>
      <c r="E19" s="38">
        <v>27</v>
      </c>
      <c r="F19" s="38">
        <v>26</v>
      </c>
      <c r="G19" s="43">
        <v>62.96</v>
      </c>
      <c r="H19" s="43">
        <v>15</v>
      </c>
      <c r="I19" s="56">
        <f t="shared" si="0"/>
        <v>9.444</v>
      </c>
      <c r="J19" s="36" t="s">
        <v>45</v>
      </c>
    </row>
    <row r="20" ht="26.1" customHeight="1" spans="1:10">
      <c r="A20" s="37"/>
      <c r="B20" s="38" t="s">
        <v>97</v>
      </c>
      <c r="C20" s="43" t="s">
        <v>36</v>
      </c>
      <c r="D20" s="43" t="s">
        <v>44</v>
      </c>
      <c r="E20" s="43">
        <v>90</v>
      </c>
      <c r="F20" s="43">
        <v>97</v>
      </c>
      <c r="G20" s="43">
        <v>100</v>
      </c>
      <c r="H20" s="43">
        <v>10</v>
      </c>
      <c r="I20" s="37">
        <f t="shared" si="0"/>
        <v>10</v>
      </c>
      <c r="J20" s="37"/>
    </row>
    <row r="21" ht="26.1" customHeight="1" spans="1:10">
      <c r="A21" s="39" t="s">
        <v>49</v>
      </c>
      <c r="B21" s="40"/>
      <c r="C21" s="40"/>
      <c r="D21" s="24"/>
      <c r="E21" s="40"/>
      <c r="F21" s="40"/>
      <c r="G21" s="40"/>
      <c r="H21" s="40"/>
      <c r="I21" s="40"/>
      <c r="J21" s="41"/>
    </row>
    <row r="22" spans="1:10">
      <c r="A22" s="50"/>
      <c r="B22" s="50"/>
      <c r="C22" s="50"/>
      <c r="D22" s="51"/>
      <c r="E22" s="50"/>
      <c r="F22" s="50"/>
      <c r="G22" s="50"/>
      <c r="H22" s="50"/>
      <c r="I22" s="50"/>
      <c r="J22" s="50"/>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21:J21"/>
    <mergeCell ref="A5:A6"/>
    <mergeCell ref="A7:A8"/>
    <mergeCell ref="A9:A20"/>
  </mergeCells>
  <pageMargins left="0.699305555555556" right="0.699305555555556" top="0.75" bottom="0.75" header="0.3" footer="0.3"/>
  <pageSetup paperSize="9" scale="7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J19"/>
  <sheetViews>
    <sheetView zoomScale="85" zoomScaleNormal="85" workbookViewId="0">
      <selection activeCell="G4" sqref="G4:J4"/>
    </sheetView>
  </sheetViews>
  <sheetFormatPr defaultColWidth="9" defaultRowHeight="13.5"/>
  <cols>
    <col min="1" max="1" width="12.6666666666667" customWidth="1"/>
    <col min="2" max="2" width="24.6666666666667" customWidth="1"/>
    <col min="3" max="3" width="12.6666666666667" customWidth="1"/>
    <col min="4" max="4" width="12.6666666666667" style="49" customWidth="1"/>
    <col min="5" max="5" width="12.6666666666667" customWidth="1"/>
    <col min="6" max="6" width="14.8916666666667" customWidth="1"/>
    <col min="7" max="9" width="12.6666666666667" customWidth="1"/>
    <col min="10" max="10" width="38.8166666666667" customWidth="1"/>
  </cols>
  <sheetData>
    <row r="1" ht="20.25" spans="1:10">
      <c r="A1" s="20" t="s">
        <v>0</v>
      </c>
      <c r="B1" s="20"/>
      <c r="C1" s="20"/>
      <c r="D1" s="21"/>
      <c r="E1" s="20"/>
      <c r="F1" s="20"/>
      <c r="G1" s="20"/>
      <c r="H1" s="20"/>
      <c r="I1" s="20"/>
      <c r="J1" s="20"/>
    </row>
    <row r="2" ht="20.25" customHeight="1" spans="1:10">
      <c r="A2" s="22" t="s">
        <v>1</v>
      </c>
      <c r="B2" s="22"/>
      <c r="C2" s="22"/>
      <c r="D2" s="22"/>
      <c r="E2" s="22"/>
      <c r="F2" s="22"/>
      <c r="G2" s="22"/>
      <c r="H2" s="22"/>
      <c r="I2" s="22"/>
      <c r="J2" s="22"/>
    </row>
    <row r="3" ht="26.1" customHeight="1" spans="1:10">
      <c r="A3" s="8" t="s">
        <v>2</v>
      </c>
      <c r="B3" s="23" t="s">
        <v>98</v>
      </c>
      <c r="C3" s="24"/>
      <c r="D3" s="24"/>
      <c r="E3" s="24"/>
      <c r="F3" s="25"/>
      <c r="G3" s="8" t="s">
        <v>4</v>
      </c>
      <c r="H3" s="57">
        <f>SUM(I10:I17)+J6</f>
        <v>94.231</v>
      </c>
      <c r="I3" s="8" t="s">
        <v>5</v>
      </c>
      <c r="J3" s="8" t="s">
        <v>6</v>
      </c>
    </row>
    <row r="4" ht="26.1" customHeight="1" spans="1:10">
      <c r="A4" s="8" t="s">
        <v>7</v>
      </c>
      <c r="B4" s="27" t="s">
        <v>8</v>
      </c>
      <c r="C4" s="28"/>
      <c r="D4" s="8" t="s">
        <v>9</v>
      </c>
      <c r="E4" s="29" t="s">
        <v>8</v>
      </c>
      <c r="F4" s="30"/>
      <c r="G4" s="8" t="s">
        <v>10</v>
      </c>
      <c r="H4" s="9" t="s">
        <v>11</v>
      </c>
      <c r="I4" s="8" t="s">
        <v>12</v>
      </c>
      <c r="J4" s="9">
        <v>13635446999</v>
      </c>
    </row>
    <row r="5" ht="26.1" customHeight="1" spans="1:10">
      <c r="A5" s="31" t="s">
        <v>13</v>
      </c>
      <c r="B5" s="27" t="s">
        <v>14</v>
      </c>
      <c r="C5" s="28"/>
      <c r="D5" s="27" t="s">
        <v>15</v>
      </c>
      <c r="E5" s="28"/>
      <c r="F5" s="27" t="s">
        <v>16</v>
      </c>
      <c r="G5" s="28"/>
      <c r="H5" s="27" t="s">
        <v>17</v>
      </c>
      <c r="I5" s="27" t="s">
        <v>18</v>
      </c>
      <c r="J5" s="8" t="s">
        <v>19</v>
      </c>
    </row>
    <row r="6" ht="26.1" customHeight="1" spans="1:10">
      <c r="A6" s="32"/>
      <c r="B6" s="33">
        <v>3195000</v>
      </c>
      <c r="C6" s="34"/>
      <c r="D6" s="23">
        <v>574643</v>
      </c>
      <c r="E6" s="25"/>
      <c r="F6" s="27">
        <v>574643</v>
      </c>
      <c r="G6" s="28"/>
      <c r="H6" s="26">
        <f>F6/D6*100</f>
        <v>100</v>
      </c>
      <c r="I6" s="8">
        <v>10</v>
      </c>
      <c r="J6" s="26">
        <f>H6*0.1</f>
        <v>10</v>
      </c>
    </row>
    <row r="7" ht="26.1" customHeight="1" spans="1:10">
      <c r="A7" s="8" t="s">
        <v>20</v>
      </c>
      <c r="B7" s="8" t="s">
        <v>21</v>
      </c>
      <c r="C7" s="8"/>
      <c r="D7" s="8"/>
      <c r="E7" s="8"/>
      <c r="F7" s="8" t="s">
        <v>22</v>
      </c>
      <c r="G7" s="8"/>
      <c r="H7" s="8"/>
      <c r="I7" s="8"/>
      <c r="J7" s="8"/>
    </row>
    <row r="8" ht="82.8" customHeight="1" spans="1:10">
      <c r="A8" s="8"/>
      <c r="B8" s="35" t="s">
        <v>99</v>
      </c>
      <c r="C8" s="35"/>
      <c r="D8" s="8"/>
      <c r="E8" s="35"/>
      <c r="F8" s="36" t="s">
        <v>100</v>
      </c>
      <c r="G8" s="36"/>
      <c r="H8" s="36"/>
      <c r="I8" s="36"/>
      <c r="J8" s="36"/>
    </row>
    <row r="9" ht="31.5" customHeight="1" spans="1:10">
      <c r="A9" s="37" t="s">
        <v>25</v>
      </c>
      <c r="B9" s="37" t="s">
        <v>26</v>
      </c>
      <c r="C9" s="37" t="s">
        <v>27</v>
      </c>
      <c r="D9" s="37" t="s">
        <v>28</v>
      </c>
      <c r="E9" s="37" t="s">
        <v>29</v>
      </c>
      <c r="F9" s="37" t="s">
        <v>30</v>
      </c>
      <c r="G9" s="37" t="s">
        <v>31</v>
      </c>
      <c r="H9" s="37" t="s">
        <v>32</v>
      </c>
      <c r="I9" s="37" t="s">
        <v>33</v>
      </c>
      <c r="J9" s="37" t="s">
        <v>34</v>
      </c>
    </row>
    <row r="10" ht="37.95" customHeight="1" spans="1:10">
      <c r="A10" s="37"/>
      <c r="B10" s="38" t="s">
        <v>101</v>
      </c>
      <c r="C10" s="38" t="s">
        <v>70</v>
      </c>
      <c r="D10" s="38" t="s">
        <v>37</v>
      </c>
      <c r="E10" s="38">
        <v>5000</v>
      </c>
      <c r="F10" s="38">
        <v>5000</v>
      </c>
      <c r="G10" s="38">
        <v>100</v>
      </c>
      <c r="H10" s="37">
        <v>10</v>
      </c>
      <c r="I10" s="37">
        <f>G10*H10*0.01</f>
        <v>10</v>
      </c>
      <c r="J10" s="36"/>
    </row>
    <row r="11" ht="37.05" customHeight="1" spans="1:10">
      <c r="A11" s="37"/>
      <c r="B11" s="38" t="s">
        <v>102</v>
      </c>
      <c r="C11" s="38" t="s">
        <v>70</v>
      </c>
      <c r="D11" s="38" t="s">
        <v>37</v>
      </c>
      <c r="E11" s="38">
        <v>9000</v>
      </c>
      <c r="F11" s="38">
        <v>9000</v>
      </c>
      <c r="G11" s="38">
        <v>100</v>
      </c>
      <c r="H11" s="37">
        <v>10</v>
      </c>
      <c r="I11" s="37">
        <f t="shared" ref="I11:I17" si="0">G11*H11*0.01</f>
        <v>10</v>
      </c>
      <c r="J11" s="37"/>
    </row>
    <row r="12" ht="26.1" customHeight="1" spans="1:10">
      <c r="A12" s="37"/>
      <c r="B12" s="38" t="s">
        <v>103</v>
      </c>
      <c r="C12" s="38" t="s">
        <v>104</v>
      </c>
      <c r="D12" s="38" t="s">
        <v>37</v>
      </c>
      <c r="E12" s="38">
        <v>19000</v>
      </c>
      <c r="F12" s="38">
        <v>19000</v>
      </c>
      <c r="G12" s="38">
        <v>100</v>
      </c>
      <c r="H12" s="37">
        <v>10</v>
      </c>
      <c r="I12" s="37">
        <f t="shared" si="0"/>
        <v>10</v>
      </c>
      <c r="J12" s="37"/>
    </row>
    <row r="13" ht="36" customHeight="1" spans="1:10">
      <c r="A13" s="37"/>
      <c r="B13" s="38" t="s">
        <v>105</v>
      </c>
      <c r="C13" s="38" t="s">
        <v>36</v>
      </c>
      <c r="D13" s="38" t="s">
        <v>37</v>
      </c>
      <c r="E13" s="38">
        <v>100</v>
      </c>
      <c r="F13" s="38">
        <v>100</v>
      </c>
      <c r="G13" s="38">
        <v>100</v>
      </c>
      <c r="H13" s="37">
        <v>10</v>
      </c>
      <c r="I13" s="37">
        <f t="shared" si="0"/>
        <v>10</v>
      </c>
      <c r="J13" s="37"/>
    </row>
    <row r="14" ht="26.1" customHeight="1" spans="1:10">
      <c r="A14" s="37"/>
      <c r="B14" s="38" t="s">
        <v>62</v>
      </c>
      <c r="C14" s="38" t="s">
        <v>41</v>
      </c>
      <c r="D14" s="38" t="s">
        <v>42</v>
      </c>
      <c r="E14" s="38">
        <v>319.5</v>
      </c>
      <c r="F14" s="38">
        <v>57.46</v>
      </c>
      <c r="G14" s="38">
        <v>100</v>
      </c>
      <c r="H14" s="37">
        <v>10</v>
      </c>
      <c r="I14" s="37">
        <f t="shared" si="0"/>
        <v>10</v>
      </c>
      <c r="J14" s="37"/>
    </row>
    <row r="15" ht="33" customHeight="1" spans="1:10">
      <c r="A15" s="37"/>
      <c r="B15" s="38" t="s">
        <v>106</v>
      </c>
      <c r="C15" s="38" t="s">
        <v>36</v>
      </c>
      <c r="D15" s="38" t="s">
        <v>44</v>
      </c>
      <c r="E15" s="38">
        <v>10</v>
      </c>
      <c r="F15" s="38">
        <v>20</v>
      </c>
      <c r="G15" s="38">
        <v>100</v>
      </c>
      <c r="H15" s="37">
        <v>15</v>
      </c>
      <c r="I15" s="37">
        <f t="shared" si="0"/>
        <v>15</v>
      </c>
      <c r="J15" s="37"/>
    </row>
    <row r="16" ht="63" customHeight="1" spans="1:10">
      <c r="A16" s="37"/>
      <c r="B16" s="38" t="s">
        <v>107</v>
      </c>
      <c r="C16" s="38" t="s">
        <v>36</v>
      </c>
      <c r="D16" s="38" t="s">
        <v>44</v>
      </c>
      <c r="E16" s="38">
        <v>26</v>
      </c>
      <c r="F16" s="38">
        <v>25</v>
      </c>
      <c r="G16" s="38">
        <v>61.54</v>
      </c>
      <c r="H16" s="37">
        <v>15</v>
      </c>
      <c r="I16" s="56">
        <f t="shared" si="0"/>
        <v>9.231</v>
      </c>
      <c r="J16" s="36" t="s">
        <v>108</v>
      </c>
    </row>
    <row r="17" ht="26.1" customHeight="1" spans="1:10">
      <c r="A17" s="37"/>
      <c r="B17" s="38" t="s">
        <v>97</v>
      </c>
      <c r="C17" s="38" t="s">
        <v>36</v>
      </c>
      <c r="D17" s="38" t="s">
        <v>44</v>
      </c>
      <c r="E17" s="38">
        <v>90</v>
      </c>
      <c r="F17" s="38">
        <v>97</v>
      </c>
      <c r="G17" s="38">
        <v>100</v>
      </c>
      <c r="H17" s="37">
        <v>10</v>
      </c>
      <c r="I17" s="37">
        <f t="shared" si="0"/>
        <v>10</v>
      </c>
      <c r="J17" s="37"/>
    </row>
    <row r="18" ht="26.1" customHeight="1" spans="1:10">
      <c r="A18" s="39" t="s">
        <v>49</v>
      </c>
      <c r="B18" s="40"/>
      <c r="C18" s="40"/>
      <c r="D18" s="24"/>
      <c r="E18" s="40"/>
      <c r="F18" s="40"/>
      <c r="G18" s="40"/>
      <c r="H18" s="40"/>
      <c r="I18" s="40"/>
      <c r="J18" s="41"/>
    </row>
    <row r="19" spans="1:10">
      <c r="A19" s="50"/>
      <c r="B19" s="50"/>
      <c r="C19" s="50"/>
      <c r="D19" s="51"/>
      <c r="E19" s="50"/>
      <c r="F19" s="50"/>
      <c r="G19" s="50"/>
      <c r="H19" s="50"/>
      <c r="I19" s="50"/>
      <c r="J19" s="50"/>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8:J18"/>
    <mergeCell ref="A5:A6"/>
    <mergeCell ref="A7:A8"/>
    <mergeCell ref="A9:A17"/>
  </mergeCells>
  <pageMargins left="0.699305555555556" right="0.699305555555556" top="0.75" bottom="0.75" header="0.3" footer="0.3"/>
  <pageSetup paperSize="9" scale="7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J23"/>
  <sheetViews>
    <sheetView zoomScale="85" zoomScaleNormal="85" workbookViewId="0">
      <selection activeCell="G4" sqref="G4:J4"/>
    </sheetView>
  </sheetViews>
  <sheetFormatPr defaultColWidth="9" defaultRowHeight="13.5"/>
  <cols>
    <col min="1" max="1" width="12.6666666666667" customWidth="1"/>
    <col min="2" max="2" width="28.8916666666667" customWidth="1"/>
    <col min="3" max="3" width="12.6666666666667" customWidth="1"/>
    <col min="4" max="4" width="12.6666666666667" style="49" customWidth="1"/>
    <col min="5" max="5" width="12.6666666666667" customWidth="1"/>
    <col min="6" max="6" width="14.8916666666667" customWidth="1"/>
    <col min="7" max="9" width="12.6666666666667" customWidth="1"/>
    <col min="10" max="10" width="14.4416666666667" customWidth="1"/>
  </cols>
  <sheetData>
    <row r="1" ht="20.25" spans="1:10">
      <c r="A1" s="20" t="s">
        <v>0</v>
      </c>
      <c r="B1" s="20"/>
      <c r="C1" s="20"/>
      <c r="D1" s="21"/>
      <c r="E1" s="20"/>
      <c r="F1" s="20"/>
      <c r="G1" s="20"/>
      <c r="H1" s="20"/>
      <c r="I1" s="20"/>
      <c r="J1" s="20"/>
    </row>
    <row r="2" ht="20.25" customHeight="1" spans="1:10">
      <c r="A2" s="22" t="s">
        <v>1</v>
      </c>
      <c r="B2" s="22"/>
      <c r="C2" s="22"/>
      <c r="D2" s="22"/>
      <c r="E2" s="22"/>
      <c r="F2" s="22"/>
      <c r="G2" s="22"/>
      <c r="H2" s="22"/>
      <c r="I2" s="22"/>
      <c r="J2" s="22"/>
    </row>
    <row r="3" ht="26.1" customHeight="1" spans="1:10">
      <c r="A3" s="8" t="s">
        <v>2</v>
      </c>
      <c r="B3" s="23" t="s">
        <v>109</v>
      </c>
      <c r="C3" s="24"/>
      <c r="D3" s="24"/>
      <c r="E3" s="24"/>
      <c r="F3" s="25"/>
      <c r="G3" s="8" t="s">
        <v>4</v>
      </c>
      <c r="H3" s="26">
        <f>SUM(I10:I21)+J6</f>
        <v>100</v>
      </c>
      <c r="I3" s="8" t="s">
        <v>5</v>
      </c>
      <c r="J3" s="8" t="s">
        <v>6</v>
      </c>
    </row>
    <row r="4" ht="26.1" customHeight="1" spans="1:10">
      <c r="A4" s="8" t="s">
        <v>7</v>
      </c>
      <c r="B4" s="27" t="s">
        <v>8</v>
      </c>
      <c r="C4" s="28"/>
      <c r="D4" s="8" t="s">
        <v>9</v>
      </c>
      <c r="E4" s="29" t="s">
        <v>8</v>
      </c>
      <c r="F4" s="30"/>
      <c r="G4" s="8" t="s">
        <v>10</v>
      </c>
      <c r="H4" s="9" t="s">
        <v>11</v>
      </c>
      <c r="I4" s="8" t="s">
        <v>12</v>
      </c>
      <c r="J4" s="9">
        <v>13635446999</v>
      </c>
    </row>
    <row r="5" ht="26.1" customHeight="1" spans="1:10">
      <c r="A5" s="31" t="s">
        <v>13</v>
      </c>
      <c r="B5" s="27" t="s">
        <v>14</v>
      </c>
      <c r="C5" s="28"/>
      <c r="D5" s="27" t="s">
        <v>15</v>
      </c>
      <c r="E5" s="28"/>
      <c r="F5" s="27" t="s">
        <v>16</v>
      </c>
      <c r="G5" s="28"/>
      <c r="H5" s="27" t="s">
        <v>17</v>
      </c>
      <c r="I5" s="27" t="s">
        <v>18</v>
      </c>
      <c r="J5" s="8" t="s">
        <v>19</v>
      </c>
    </row>
    <row r="6" ht="26.1" customHeight="1" spans="1:10">
      <c r="A6" s="32"/>
      <c r="B6" s="33">
        <v>2071700</v>
      </c>
      <c r="C6" s="34"/>
      <c r="D6" s="23">
        <v>763806</v>
      </c>
      <c r="E6" s="25"/>
      <c r="F6" s="27">
        <v>763806</v>
      </c>
      <c r="G6" s="28"/>
      <c r="H6" s="26">
        <f>F6/D6*100</f>
        <v>100</v>
      </c>
      <c r="I6" s="8">
        <v>10</v>
      </c>
      <c r="J6" s="26">
        <f>H6*0.1</f>
        <v>10</v>
      </c>
    </row>
    <row r="7" ht="26.1" customHeight="1" spans="1:10">
      <c r="A7" s="8" t="s">
        <v>20</v>
      </c>
      <c r="B7" s="8" t="s">
        <v>21</v>
      </c>
      <c r="C7" s="8"/>
      <c r="D7" s="8"/>
      <c r="E7" s="8"/>
      <c r="F7" s="8" t="s">
        <v>22</v>
      </c>
      <c r="G7" s="8"/>
      <c r="H7" s="8"/>
      <c r="I7" s="8"/>
      <c r="J7" s="8"/>
    </row>
    <row r="8" ht="93.6" customHeight="1" spans="1:10">
      <c r="A8" s="8"/>
      <c r="B8" s="35" t="s">
        <v>110</v>
      </c>
      <c r="C8" s="35"/>
      <c r="D8" s="8"/>
      <c r="E8" s="35"/>
      <c r="F8" s="36" t="s">
        <v>111</v>
      </c>
      <c r="G8" s="36"/>
      <c r="H8" s="36"/>
      <c r="I8" s="36"/>
      <c r="J8" s="36"/>
    </row>
    <row r="9" ht="31.5" customHeight="1" spans="1:10">
      <c r="A9" s="37" t="s">
        <v>25</v>
      </c>
      <c r="B9" s="37" t="s">
        <v>26</v>
      </c>
      <c r="C9" s="37" t="s">
        <v>27</v>
      </c>
      <c r="D9" s="37" t="s">
        <v>28</v>
      </c>
      <c r="E9" s="37" t="s">
        <v>29</v>
      </c>
      <c r="F9" s="37" t="s">
        <v>30</v>
      </c>
      <c r="G9" s="37" t="s">
        <v>31</v>
      </c>
      <c r="H9" s="37" t="s">
        <v>32</v>
      </c>
      <c r="I9" s="37" t="s">
        <v>33</v>
      </c>
      <c r="J9" s="37" t="s">
        <v>34</v>
      </c>
    </row>
    <row r="10" ht="26.1" customHeight="1" spans="1:10">
      <c r="A10" s="37"/>
      <c r="B10" s="38" t="s">
        <v>112</v>
      </c>
      <c r="C10" s="38" t="s">
        <v>70</v>
      </c>
      <c r="D10" s="38" t="s">
        <v>37</v>
      </c>
      <c r="E10" s="38">
        <v>20</v>
      </c>
      <c r="F10" s="38">
        <v>20</v>
      </c>
      <c r="G10" s="38">
        <v>100</v>
      </c>
      <c r="H10" s="37">
        <v>5</v>
      </c>
      <c r="I10" s="37">
        <f>G10*H10*0.01</f>
        <v>5</v>
      </c>
      <c r="J10" s="36"/>
    </row>
    <row r="11" ht="26.1" customHeight="1" spans="1:10">
      <c r="A11" s="37"/>
      <c r="B11" s="38" t="s">
        <v>113</v>
      </c>
      <c r="C11" s="38" t="s">
        <v>70</v>
      </c>
      <c r="D11" s="38" t="s">
        <v>37</v>
      </c>
      <c r="E11" s="38">
        <v>200</v>
      </c>
      <c r="F11" s="38">
        <v>200</v>
      </c>
      <c r="G11" s="38">
        <v>100</v>
      </c>
      <c r="H11" s="37">
        <v>5</v>
      </c>
      <c r="I11" s="37">
        <f t="shared" ref="I11:I21" si="0">G11*H11*0.01</f>
        <v>5</v>
      </c>
      <c r="J11" s="37"/>
    </row>
    <row r="12" ht="26.1" customHeight="1" spans="1:10">
      <c r="A12" s="37"/>
      <c r="B12" s="38" t="s">
        <v>114</v>
      </c>
      <c r="C12" s="38" t="s">
        <v>70</v>
      </c>
      <c r="D12" s="38" t="s">
        <v>37</v>
      </c>
      <c r="E12" s="38">
        <v>200</v>
      </c>
      <c r="F12" s="38">
        <v>200</v>
      </c>
      <c r="G12" s="38">
        <v>100</v>
      </c>
      <c r="H12" s="37">
        <v>5</v>
      </c>
      <c r="I12" s="37">
        <f t="shared" si="0"/>
        <v>5</v>
      </c>
      <c r="J12" s="37"/>
    </row>
    <row r="13" ht="26.1" customHeight="1" spans="1:10">
      <c r="A13" s="37"/>
      <c r="B13" s="38" t="s">
        <v>115</v>
      </c>
      <c r="C13" s="38" t="s">
        <v>116</v>
      </c>
      <c r="D13" s="38" t="s">
        <v>37</v>
      </c>
      <c r="E13" s="38">
        <v>30</v>
      </c>
      <c r="F13" s="38">
        <v>30</v>
      </c>
      <c r="G13" s="38">
        <v>100</v>
      </c>
      <c r="H13" s="37">
        <v>5</v>
      </c>
      <c r="I13" s="37">
        <f t="shared" si="0"/>
        <v>5</v>
      </c>
      <c r="J13" s="37"/>
    </row>
    <row r="14" ht="26.1" customHeight="1" spans="1:10">
      <c r="A14" s="37"/>
      <c r="B14" s="38" t="s">
        <v>117</v>
      </c>
      <c r="C14" s="38" t="s">
        <v>116</v>
      </c>
      <c r="D14" s="38" t="s">
        <v>37</v>
      </c>
      <c r="E14" s="38">
        <v>15</v>
      </c>
      <c r="F14" s="38">
        <v>15</v>
      </c>
      <c r="G14" s="38">
        <v>100</v>
      </c>
      <c r="H14" s="37">
        <v>5</v>
      </c>
      <c r="I14" s="37">
        <f t="shared" si="0"/>
        <v>5</v>
      </c>
      <c r="J14" s="37"/>
    </row>
    <row r="15" ht="26.1" customHeight="1" spans="1:10">
      <c r="A15" s="37"/>
      <c r="B15" s="38" t="s">
        <v>118</v>
      </c>
      <c r="C15" s="38" t="s">
        <v>91</v>
      </c>
      <c r="D15" s="38" t="s">
        <v>37</v>
      </c>
      <c r="E15" s="38">
        <v>3</v>
      </c>
      <c r="F15" s="38">
        <v>3</v>
      </c>
      <c r="G15" s="38">
        <v>100</v>
      </c>
      <c r="H15" s="37">
        <v>5</v>
      </c>
      <c r="I15" s="37">
        <f t="shared" si="0"/>
        <v>5</v>
      </c>
      <c r="J15" s="37"/>
    </row>
    <row r="16" ht="26.1" customHeight="1" spans="1:10">
      <c r="A16" s="37"/>
      <c r="B16" s="38" t="s">
        <v>119</v>
      </c>
      <c r="C16" s="38" t="s">
        <v>36</v>
      </c>
      <c r="D16" s="38" t="s">
        <v>44</v>
      </c>
      <c r="E16" s="38">
        <v>90</v>
      </c>
      <c r="F16" s="38">
        <v>95</v>
      </c>
      <c r="G16" s="38">
        <v>100</v>
      </c>
      <c r="H16" s="37">
        <v>5</v>
      </c>
      <c r="I16" s="37">
        <f t="shared" si="0"/>
        <v>5</v>
      </c>
      <c r="J16" s="37"/>
    </row>
    <row r="17" ht="26.1" customHeight="1" spans="1:10">
      <c r="A17" s="37"/>
      <c r="B17" s="38" t="s">
        <v>120</v>
      </c>
      <c r="C17" s="38" t="s">
        <v>36</v>
      </c>
      <c r="D17" s="38" t="s">
        <v>37</v>
      </c>
      <c r="E17" s="38">
        <v>100</v>
      </c>
      <c r="F17" s="38">
        <v>100</v>
      </c>
      <c r="G17" s="38">
        <v>100</v>
      </c>
      <c r="H17" s="37">
        <v>5</v>
      </c>
      <c r="I17" s="37">
        <f t="shared" si="0"/>
        <v>5</v>
      </c>
      <c r="J17" s="37"/>
    </row>
    <row r="18" ht="26.1" customHeight="1" spans="1:10">
      <c r="A18" s="37"/>
      <c r="B18" s="38" t="s">
        <v>121</v>
      </c>
      <c r="C18" s="38" t="s">
        <v>41</v>
      </c>
      <c r="D18" s="38" t="s">
        <v>42</v>
      </c>
      <c r="E18" s="38">
        <v>207.17</v>
      </c>
      <c r="F18" s="38">
        <v>76.38</v>
      </c>
      <c r="G18" s="38">
        <v>100</v>
      </c>
      <c r="H18" s="37">
        <v>10</v>
      </c>
      <c r="I18" s="37">
        <f t="shared" si="0"/>
        <v>10</v>
      </c>
      <c r="J18" s="37"/>
    </row>
    <row r="19" ht="26.1" customHeight="1" spans="1:10">
      <c r="A19" s="37"/>
      <c r="B19" s="38" t="s">
        <v>122</v>
      </c>
      <c r="C19" s="37" t="s">
        <v>36</v>
      </c>
      <c r="D19" s="37" t="s">
        <v>44</v>
      </c>
      <c r="E19" s="38">
        <v>10</v>
      </c>
      <c r="F19" s="38">
        <v>23</v>
      </c>
      <c r="G19" s="38">
        <v>100</v>
      </c>
      <c r="H19" s="37">
        <v>15</v>
      </c>
      <c r="I19" s="37">
        <f t="shared" si="0"/>
        <v>15</v>
      </c>
      <c r="J19" s="37"/>
    </row>
    <row r="20" ht="26.1" customHeight="1" spans="1:10">
      <c r="A20" s="37"/>
      <c r="B20" s="38" t="s">
        <v>123</v>
      </c>
      <c r="C20" s="37" t="s">
        <v>36</v>
      </c>
      <c r="D20" s="37" t="s">
        <v>44</v>
      </c>
      <c r="E20" s="38">
        <v>15</v>
      </c>
      <c r="F20" s="38">
        <v>20</v>
      </c>
      <c r="G20" s="38">
        <v>100</v>
      </c>
      <c r="H20" s="37">
        <v>15</v>
      </c>
      <c r="I20" s="37">
        <f t="shared" si="0"/>
        <v>15</v>
      </c>
      <c r="J20" s="37"/>
    </row>
    <row r="21" ht="26.1" customHeight="1" spans="1:10">
      <c r="A21" s="37"/>
      <c r="B21" s="38" t="s">
        <v>48</v>
      </c>
      <c r="C21" s="38" t="s">
        <v>36</v>
      </c>
      <c r="D21" s="38" t="s">
        <v>44</v>
      </c>
      <c r="E21" s="38">
        <v>90</v>
      </c>
      <c r="F21" s="38">
        <v>98</v>
      </c>
      <c r="G21" s="38">
        <v>100</v>
      </c>
      <c r="H21" s="37">
        <v>10</v>
      </c>
      <c r="I21" s="37">
        <f t="shared" si="0"/>
        <v>10</v>
      </c>
      <c r="J21" s="37"/>
    </row>
    <row r="22" ht="26.1" customHeight="1" spans="1:10">
      <c r="A22" s="39" t="s">
        <v>49</v>
      </c>
      <c r="B22" s="40"/>
      <c r="C22" s="40"/>
      <c r="D22" s="24"/>
      <c r="E22" s="40"/>
      <c r="F22" s="40"/>
      <c r="G22" s="40"/>
      <c r="H22" s="40"/>
      <c r="I22" s="40"/>
      <c r="J22" s="41"/>
    </row>
    <row r="23" spans="1:10">
      <c r="A23" s="50"/>
      <c r="B23" s="50"/>
      <c r="C23" s="50"/>
      <c r="D23" s="51"/>
      <c r="E23" s="50"/>
      <c r="F23" s="50"/>
      <c r="G23" s="50"/>
      <c r="H23" s="50"/>
      <c r="I23" s="50"/>
      <c r="J23" s="50"/>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22:J22"/>
    <mergeCell ref="A5:A6"/>
    <mergeCell ref="A7:A8"/>
    <mergeCell ref="A9:A21"/>
  </mergeCells>
  <pageMargins left="0.699305555555556" right="0.699305555555556" top="0.75" bottom="0.75" header="0.3" footer="0.3"/>
  <pageSetup paperSize="9" scale="7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J21"/>
  <sheetViews>
    <sheetView zoomScale="85" zoomScaleNormal="85" workbookViewId="0">
      <selection activeCell="G4" sqref="G4:J4"/>
    </sheetView>
  </sheetViews>
  <sheetFormatPr defaultColWidth="9" defaultRowHeight="13.5"/>
  <cols>
    <col min="1" max="1" width="12.6666666666667" customWidth="1"/>
    <col min="2" max="2" width="31.225" customWidth="1"/>
    <col min="3" max="3" width="12.6666666666667" customWidth="1"/>
    <col min="4" max="4" width="12.6666666666667" style="49" customWidth="1"/>
    <col min="5" max="5" width="12.6666666666667" customWidth="1"/>
    <col min="6" max="6" width="14.8916666666667" customWidth="1"/>
    <col min="7" max="9" width="12.6666666666667" customWidth="1"/>
    <col min="10" max="10" width="38.675" customWidth="1"/>
  </cols>
  <sheetData>
    <row r="1" ht="20.25" spans="1:10">
      <c r="A1" s="20" t="s">
        <v>0</v>
      </c>
      <c r="B1" s="20"/>
      <c r="C1" s="20"/>
      <c r="D1" s="21"/>
      <c r="E1" s="20"/>
      <c r="F1" s="20"/>
      <c r="G1" s="20"/>
      <c r="H1" s="20"/>
      <c r="I1" s="20"/>
      <c r="J1" s="20"/>
    </row>
    <row r="2" ht="20.25" customHeight="1" spans="1:10">
      <c r="A2" s="22" t="s">
        <v>1</v>
      </c>
      <c r="B2" s="22"/>
      <c r="C2" s="22"/>
      <c r="D2" s="22"/>
      <c r="E2" s="22"/>
      <c r="F2" s="22"/>
      <c r="G2" s="22"/>
      <c r="H2" s="22"/>
      <c r="I2" s="22"/>
      <c r="J2" s="22"/>
    </row>
    <row r="3" ht="26.1" customHeight="1" spans="1:10">
      <c r="A3" s="8" t="s">
        <v>2</v>
      </c>
      <c r="B3" s="23" t="s">
        <v>124</v>
      </c>
      <c r="C3" s="24"/>
      <c r="D3" s="24"/>
      <c r="E3" s="24"/>
      <c r="F3" s="25"/>
      <c r="G3" s="8" t="s">
        <v>4</v>
      </c>
      <c r="H3" s="57">
        <f>SUM(I10:I19,J6)</f>
        <v>96.8425</v>
      </c>
      <c r="I3" s="8" t="s">
        <v>5</v>
      </c>
      <c r="J3" s="8" t="s">
        <v>6</v>
      </c>
    </row>
    <row r="4" ht="26.1" customHeight="1" spans="1:10">
      <c r="A4" s="8" t="s">
        <v>7</v>
      </c>
      <c r="B4" s="27" t="s">
        <v>8</v>
      </c>
      <c r="C4" s="28"/>
      <c r="D4" s="8" t="s">
        <v>9</v>
      </c>
      <c r="E4" s="29" t="s">
        <v>8</v>
      </c>
      <c r="F4" s="30"/>
      <c r="G4" s="8" t="s">
        <v>10</v>
      </c>
      <c r="H4" s="9" t="s">
        <v>11</v>
      </c>
      <c r="I4" s="8" t="s">
        <v>12</v>
      </c>
      <c r="J4" s="9">
        <v>13635446999</v>
      </c>
    </row>
    <row r="5" ht="26.1" customHeight="1" spans="1:10">
      <c r="A5" s="31" t="s">
        <v>13</v>
      </c>
      <c r="B5" s="27" t="s">
        <v>14</v>
      </c>
      <c r="C5" s="28"/>
      <c r="D5" s="27" t="s">
        <v>15</v>
      </c>
      <c r="E5" s="28"/>
      <c r="F5" s="27" t="s">
        <v>16</v>
      </c>
      <c r="G5" s="28"/>
      <c r="H5" s="27" t="s">
        <v>17</v>
      </c>
      <c r="I5" s="27" t="s">
        <v>18</v>
      </c>
      <c r="J5" s="8" t="s">
        <v>19</v>
      </c>
    </row>
    <row r="6" ht="26.1" customHeight="1" spans="1:10">
      <c r="A6" s="32"/>
      <c r="B6" s="33">
        <v>328000</v>
      </c>
      <c r="C6" s="34"/>
      <c r="D6" s="27">
        <v>179000</v>
      </c>
      <c r="E6" s="28"/>
      <c r="F6" s="27">
        <v>179000</v>
      </c>
      <c r="G6" s="28"/>
      <c r="H6" s="26">
        <f>F6/D6*100</f>
        <v>100</v>
      </c>
      <c r="I6" s="8">
        <v>10</v>
      </c>
      <c r="J6" s="26">
        <f>H6*0.1</f>
        <v>10</v>
      </c>
    </row>
    <row r="7" ht="26.1" customHeight="1" spans="1:10">
      <c r="A7" s="8" t="s">
        <v>20</v>
      </c>
      <c r="B7" s="8" t="s">
        <v>21</v>
      </c>
      <c r="C7" s="8"/>
      <c r="D7" s="8"/>
      <c r="E7" s="8"/>
      <c r="F7" s="8" t="s">
        <v>22</v>
      </c>
      <c r="G7" s="8"/>
      <c r="H7" s="8"/>
      <c r="I7" s="8"/>
      <c r="J7" s="8"/>
    </row>
    <row r="8" ht="106.2" customHeight="1" spans="1:10">
      <c r="A8" s="8"/>
      <c r="B8" s="35" t="s">
        <v>125</v>
      </c>
      <c r="C8" s="35"/>
      <c r="D8" s="8"/>
      <c r="E8" s="35"/>
      <c r="F8" s="36" t="s">
        <v>126</v>
      </c>
      <c r="G8" s="36"/>
      <c r="H8" s="36"/>
      <c r="I8" s="36"/>
      <c r="J8" s="36"/>
    </row>
    <row r="9" ht="31.5" customHeight="1" spans="1:10">
      <c r="A9" s="37" t="s">
        <v>25</v>
      </c>
      <c r="B9" s="37" t="s">
        <v>26</v>
      </c>
      <c r="C9" s="37" t="s">
        <v>27</v>
      </c>
      <c r="D9" s="37" t="s">
        <v>28</v>
      </c>
      <c r="E9" s="37" t="s">
        <v>29</v>
      </c>
      <c r="F9" s="37" t="s">
        <v>30</v>
      </c>
      <c r="G9" s="37" t="s">
        <v>31</v>
      </c>
      <c r="H9" s="37" t="s">
        <v>32</v>
      </c>
      <c r="I9" s="37" t="s">
        <v>33</v>
      </c>
      <c r="J9" s="37" t="s">
        <v>34</v>
      </c>
    </row>
    <row r="10" ht="26.1" customHeight="1" spans="1:10">
      <c r="A10" s="37"/>
      <c r="B10" s="38" t="s">
        <v>127</v>
      </c>
      <c r="C10" s="38" t="s">
        <v>84</v>
      </c>
      <c r="D10" s="38" t="s">
        <v>44</v>
      </c>
      <c r="E10" s="38">
        <v>10</v>
      </c>
      <c r="F10" s="38">
        <v>10</v>
      </c>
      <c r="G10" s="38">
        <v>100</v>
      </c>
      <c r="H10" s="38">
        <v>5</v>
      </c>
      <c r="I10" s="37">
        <f>G10*H10*0.01</f>
        <v>5</v>
      </c>
      <c r="J10" s="36"/>
    </row>
    <row r="11" ht="26.1" customHeight="1" spans="1:10">
      <c r="A11" s="37"/>
      <c r="B11" s="38" t="s">
        <v>128</v>
      </c>
      <c r="C11" s="38" t="s">
        <v>84</v>
      </c>
      <c r="D11" s="38" t="s">
        <v>44</v>
      </c>
      <c r="E11" s="38">
        <v>20</v>
      </c>
      <c r="F11" s="38">
        <v>20</v>
      </c>
      <c r="G11" s="38">
        <v>100</v>
      </c>
      <c r="H11" s="38">
        <v>5</v>
      </c>
      <c r="I11" s="37">
        <f t="shared" ref="I11:I19" si="0">G11*H11*0.01</f>
        <v>5</v>
      </c>
      <c r="J11" s="37"/>
    </row>
    <row r="12" ht="26.1" customHeight="1" spans="1:10">
      <c r="A12" s="37"/>
      <c r="B12" s="38" t="s">
        <v>129</v>
      </c>
      <c r="C12" s="38" t="s">
        <v>84</v>
      </c>
      <c r="D12" s="38" t="s">
        <v>44</v>
      </c>
      <c r="E12" s="38">
        <v>148</v>
      </c>
      <c r="F12" s="38">
        <v>148</v>
      </c>
      <c r="G12" s="38">
        <v>100</v>
      </c>
      <c r="H12" s="38">
        <v>5</v>
      </c>
      <c r="I12" s="37">
        <f t="shared" si="0"/>
        <v>5</v>
      </c>
      <c r="J12" s="37"/>
    </row>
    <row r="13" ht="26.1" customHeight="1" spans="1:10">
      <c r="A13" s="37"/>
      <c r="B13" s="38" t="s">
        <v>130</v>
      </c>
      <c r="C13" s="38" t="s">
        <v>84</v>
      </c>
      <c r="D13" s="38" t="s">
        <v>44</v>
      </c>
      <c r="E13" s="38">
        <v>20</v>
      </c>
      <c r="F13" s="38">
        <v>20</v>
      </c>
      <c r="G13" s="38">
        <v>100</v>
      </c>
      <c r="H13" s="38">
        <v>5</v>
      </c>
      <c r="I13" s="37">
        <f t="shared" si="0"/>
        <v>5</v>
      </c>
      <c r="J13" s="37"/>
    </row>
    <row r="14" ht="26.1" customHeight="1" spans="1:10">
      <c r="A14" s="37"/>
      <c r="B14" s="38" t="s">
        <v>131</v>
      </c>
      <c r="C14" s="38" t="s">
        <v>36</v>
      </c>
      <c r="D14" s="38" t="s">
        <v>37</v>
      </c>
      <c r="E14" s="38">
        <v>100</v>
      </c>
      <c r="F14" s="38">
        <v>100</v>
      </c>
      <c r="G14" s="38">
        <v>100</v>
      </c>
      <c r="H14" s="38">
        <v>10</v>
      </c>
      <c r="I14" s="37">
        <f t="shared" si="0"/>
        <v>10</v>
      </c>
      <c r="J14" s="37"/>
    </row>
    <row r="15" ht="26.1" customHeight="1" spans="1:10">
      <c r="A15" s="37"/>
      <c r="B15" s="38" t="s">
        <v>132</v>
      </c>
      <c r="C15" s="38" t="s">
        <v>36</v>
      </c>
      <c r="D15" s="38" t="s">
        <v>37</v>
      </c>
      <c r="E15" s="38">
        <v>100</v>
      </c>
      <c r="F15" s="38">
        <v>100</v>
      </c>
      <c r="G15" s="38">
        <v>100</v>
      </c>
      <c r="H15" s="38">
        <v>10</v>
      </c>
      <c r="I15" s="37">
        <f t="shared" si="0"/>
        <v>10</v>
      </c>
      <c r="J15" s="37"/>
    </row>
    <row r="16" ht="26.1" customHeight="1" spans="1:10">
      <c r="A16" s="37"/>
      <c r="B16" s="38" t="s">
        <v>40</v>
      </c>
      <c r="C16" s="38" t="s">
        <v>41</v>
      </c>
      <c r="D16" s="38" t="s">
        <v>42</v>
      </c>
      <c r="E16" s="59">
        <v>32.8</v>
      </c>
      <c r="F16" s="59">
        <v>17.9</v>
      </c>
      <c r="G16" s="38">
        <v>100</v>
      </c>
      <c r="H16" s="38">
        <v>10</v>
      </c>
      <c r="I16" s="37">
        <f t="shared" si="0"/>
        <v>10</v>
      </c>
      <c r="J16" s="37"/>
    </row>
    <row r="17" ht="26.1" customHeight="1" spans="1:10">
      <c r="A17" s="37"/>
      <c r="B17" s="38" t="s">
        <v>133</v>
      </c>
      <c r="C17" s="37" t="s">
        <v>36</v>
      </c>
      <c r="D17" s="37" t="s">
        <v>44</v>
      </c>
      <c r="E17" s="38">
        <v>10</v>
      </c>
      <c r="F17" s="38">
        <v>21</v>
      </c>
      <c r="G17" s="38">
        <v>100</v>
      </c>
      <c r="H17" s="38">
        <v>15</v>
      </c>
      <c r="I17" s="37">
        <f t="shared" si="0"/>
        <v>15</v>
      </c>
      <c r="J17" s="37"/>
    </row>
    <row r="18" ht="66" customHeight="1" spans="1:10">
      <c r="A18" s="37"/>
      <c r="B18" s="38" t="s">
        <v>134</v>
      </c>
      <c r="C18" s="37" t="s">
        <v>36</v>
      </c>
      <c r="D18" s="37" t="s">
        <v>44</v>
      </c>
      <c r="E18" s="38">
        <v>95</v>
      </c>
      <c r="F18" s="38">
        <v>93</v>
      </c>
      <c r="G18" s="38">
        <v>78.95</v>
      </c>
      <c r="H18" s="38">
        <v>15</v>
      </c>
      <c r="I18" s="56">
        <f t="shared" si="0"/>
        <v>11.8425</v>
      </c>
      <c r="J18" s="36" t="s">
        <v>135</v>
      </c>
    </row>
    <row r="19" ht="26.1" customHeight="1" spans="1:10">
      <c r="A19" s="37"/>
      <c r="B19" s="38" t="s">
        <v>136</v>
      </c>
      <c r="C19" s="38" t="s">
        <v>36</v>
      </c>
      <c r="D19" s="38" t="s">
        <v>44</v>
      </c>
      <c r="E19" s="38">
        <v>90</v>
      </c>
      <c r="F19" s="38">
        <v>98</v>
      </c>
      <c r="G19" s="38">
        <v>100</v>
      </c>
      <c r="H19" s="38">
        <v>10</v>
      </c>
      <c r="I19" s="37">
        <f t="shared" si="0"/>
        <v>10</v>
      </c>
      <c r="J19" s="37"/>
    </row>
    <row r="20" ht="26.1" customHeight="1" spans="1:10">
      <c r="A20" s="39" t="s">
        <v>49</v>
      </c>
      <c r="B20" s="40"/>
      <c r="C20" s="40"/>
      <c r="D20" s="24"/>
      <c r="E20" s="40"/>
      <c r="F20" s="40"/>
      <c r="G20" s="40"/>
      <c r="H20" s="40"/>
      <c r="I20" s="40"/>
      <c r="J20" s="41"/>
    </row>
    <row r="21" spans="1:10">
      <c r="A21" s="50"/>
      <c r="B21" s="50"/>
      <c r="C21" s="50"/>
      <c r="D21" s="51"/>
      <c r="E21" s="50"/>
      <c r="F21" s="50"/>
      <c r="G21" s="50"/>
      <c r="H21" s="50"/>
      <c r="I21" s="50"/>
      <c r="J21" s="50"/>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20:J20"/>
    <mergeCell ref="A5:A6"/>
    <mergeCell ref="A7:A8"/>
    <mergeCell ref="A9:A19"/>
  </mergeCells>
  <pageMargins left="0.699305555555556" right="0.699305555555556" top="0.75" bottom="0.75" header="0.3" footer="0.3"/>
  <pageSetup paperSize="9" scale="7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J20"/>
  <sheetViews>
    <sheetView zoomScale="82" zoomScaleNormal="82" workbookViewId="0">
      <selection activeCell="G4" sqref="G4:J4"/>
    </sheetView>
  </sheetViews>
  <sheetFormatPr defaultColWidth="9" defaultRowHeight="13.5"/>
  <cols>
    <col min="1" max="1" width="12.6666666666667" customWidth="1"/>
    <col min="2" max="2" width="24.6666666666667" customWidth="1"/>
    <col min="3" max="3" width="12.6666666666667" customWidth="1"/>
    <col min="4" max="4" width="12.6666666666667" style="49" customWidth="1"/>
    <col min="5" max="5" width="12.6666666666667" customWidth="1"/>
    <col min="6" max="6" width="14.8916666666667" customWidth="1"/>
    <col min="7" max="9" width="12.6666666666667" customWidth="1"/>
    <col min="10" max="10" width="41.1083333333333" customWidth="1"/>
  </cols>
  <sheetData>
    <row r="1" ht="20.25" spans="1:10">
      <c r="A1" s="20" t="s">
        <v>0</v>
      </c>
      <c r="B1" s="20"/>
      <c r="C1" s="20"/>
      <c r="D1" s="21"/>
      <c r="E1" s="20"/>
      <c r="F1" s="20"/>
      <c r="G1" s="20"/>
      <c r="H1" s="20"/>
      <c r="I1" s="20"/>
      <c r="J1" s="20"/>
    </row>
    <row r="2" ht="20.25" customHeight="1" spans="1:10">
      <c r="A2" s="22" t="s">
        <v>1</v>
      </c>
      <c r="B2" s="22"/>
      <c r="C2" s="22"/>
      <c r="D2" s="22"/>
      <c r="E2" s="22"/>
      <c r="F2" s="22"/>
      <c r="G2" s="22"/>
      <c r="H2" s="22"/>
      <c r="I2" s="22"/>
      <c r="J2" s="22"/>
    </row>
    <row r="3" ht="26.1" customHeight="1" spans="1:10">
      <c r="A3" s="8" t="s">
        <v>2</v>
      </c>
      <c r="B3" s="23" t="s">
        <v>137</v>
      </c>
      <c r="C3" s="24"/>
      <c r="D3" s="24"/>
      <c r="E3" s="24"/>
      <c r="F3" s="25"/>
      <c r="G3" s="8" t="s">
        <v>4</v>
      </c>
      <c r="H3" s="57">
        <f>SUM(I10:I18,J6)</f>
        <v>94.231</v>
      </c>
      <c r="I3" s="8" t="s">
        <v>5</v>
      </c>
      <c r="J3" s="8" t="s">
        <v>6</v>
      </c>
    </row>
    <row r="4" ht="26.1" customHeight="1" spans="1:10">
      <c r="A4" s="8" t="s">
        <v>7</v>
      </c>
      <c r="B4" s="27" t="s">
        <v>8</v>
      </c>
      <c r="C4" s="28"/>
      <c r="D4" s="8" t="s">
        <v>9</v>
      </c>
      <c r="E4" s="29" t="s">
        <v>8</v>
      </c>
      <c r="F4" s="30"/>
      <c r="G4" s="8" t="s">
        <v>10</v>
      </c>
      <c r="H4" s="9" t="s">
        <v>11</v>
      </c>
      <c r="I4" s="8" t="s">
        <v>12</v>
      </c>
      <c r="J4" s="9">
        <v>13635446999</v>
      </c>
    </row>
    <row r="5" ht="26.1" customHeight="1" spans="1:10">
      <c r="A5" s="31" t="s">
        <v>13</v>
      </c>
      <c r="B5" s="27" t="s">
        <v>14</v>
      </c>
      <c r="C5" s="28"/>
      <c r="D5" s="27" t="s">
        <v>15</v>
      </c>
      <c r="E5" s="28"/>
      <c r="F5" s="27" t="s">
        <v>16</v>
      </c>
      <c r="G5" s="28"/>
      <c r="H5" s="27" t="s">
        <v>17</v>
      </c>
      <c r="I5" s="27" t="s">
        <v>18</v>
      </c>
      <c r="J5" s="8" t="s">
        <v>19</v>
      </c>
    </row>
    <row r="6" ht="26.1" customHeight="1" spans="1:10">
      <c r="A6" s="32"/>
      <c r="B6" s="27">
        <v>18956</v>
      </c>
      <c r="C6" s="28"/>
      <c r="D6" s="27"/>
      <c r="E6" s="28"/>
      <c r="F6" s="27">
        <v>18956</v>
      </c>
      <c r="G6" s="28"/>
      <c r="H6" s="8">
        <f>F6/B6*100</f>
        <v>100</v>
      </c>
      <c r="I6" s="8">
        <v>10</v>
      </c>
      <c r="J6" s="8">
        <f>H6*0.1</f>
        <v>10</v>
      </c>
    </row>
    <row r="7" ht="26.1" customHeight="1" spans="1:10">
      <c r="A7" s="8" t="s">
        <v>20</v>
      </c>
      <c r="B7" s="8" t="s">
        <v>21</v>
      </c>
      <c r="C7" s="8"/>
      <c r="D7" s="8"/>
      <c r="E7" s="8"/>
      <c r="F7" s="8" t="s">
        <v>22</v>
      </c>
      <c r="G7" s="8"/>
      <c r="H7" s="8"/>
      <c r="I7" s="8"/>
      <c r="J7" s="8"/>
    </row>
    <row r="8" ht="75" customHeight="1" spans="1:10">
      <c r="A8" s="8"/>
      <c r="B8" s="35" t="s">
        <v>138</v>
      </c>
      <c r="C8" s="35"/>
      <c r="D8" s="8"/>
      <c r="E8" s="35"/>
      <c r="F8" s="36" t="s">
        <v>139</v>
      </c>
      <c r="G8" s="36"/>
      <c r="H8" s="36"/>
      <c r="I8" s="36"/>
      <c r="J8" s="36"/>
    </row>
    <row r="9" ht="31.5" customHeight="1" spans="1:10">
      <c r="A9" s="37" t="s">
        <v>25</v>
      </c>
      <c r="B9" s="37" t="s">
        <v>26</v>
      </c>
      <c r="C9" s="37" t="s">
        <v>27</v>
      </c>
      <c r="D9" s="37" t="s">
        <v>28</v>
      </c>
      <c r="E9" s="37" t="s">
        <v>29</v>
      </c>
      <c r="F9" s="37" t="s">
        <v>30</v>
      </c>
      <c r="G9" s="37" t="s">
        <v>31</v>
      </c>
      <c r="H9" s="37" t="s">
        <v>32</v>
      </c>
      <c r="I9" s="37" t="s">
        <v>33</v>
      </c>
      <c r="J9" s="37" t="s">
        <v>34</v>
      </c>
    </row>
    <row r="10" ht="26.1" customHeight="1" spans="1:10">
      <c r="A10" s="37"/>
      <c r="B10" s="47" t="s">
        <v>140</v>
      </c>
      <c r="C10" s="47" t="s">
        <v>84</v>
      </c>
      <c r="D10" s="47" t="s">
        <v>37</v>
      </c>
      <c r="E10" s="47">
        <v>30</v>
      </c>
      <c r="F10" s="47">
        <v>30</v>
      </c>
      <c r="G10" s="47">
        <v>100</v>
      </c>
      <c r="H10" s="47">
        <v>5</v>
      </c>
      <c r="I10" s="37">
        <f>G10*H10*0.01</f>
        <v>5</v>
      </c>
      <c r="J10" s="36"/>
    </row>
    <row r="11" ht="26.1" customHeight="1" spans="1:10">
      <c r="A11" s="37"/>
      <c r="B11" s="47" t="s">
        <v>141</v>
      </c>
      <c r="C11" s="47" t="s">
        <v>84</v>
      </c>
      <c r="D11" s="47" t="s">
        <v>37</v>
      </c>
      <c r="E11" s="47">
        <v>120</v>
      </c>
      <c r="F11" s="47">
        <v>120</v>
      </c>
      <c r="G11" s="47">
        <v>100</v>
      </c>
      <c r="H11" s="47">
        <v>5</v>
      </c>
      <c r="I11" s="37">
        <f t="shared" ref="I11:I18" si="0">G11*H11*0.01</f>
        <v>5</v>
      </c>
      <c r="J11" s="37"/>
    </row>
    <row r="12" ht="26.1" customHeight="1" spans="1:10">
      <c r="A12" s="37"/>
      <c r="B12" s="47" t="s">
        <v>142</v>
      </c>
      <c r="C12" s="47" t="s">
        <v>84</v>
      </c>
      <c r="D12" s="47" t="s">
        <v>37</v>
      </c>
      <c r="E12" s="47">
        <v>550</v>
      </c>
      <c r="F12" s="47">
        <v>550</v>
      </c>
      <c r="G12" s="47">
        <v>100</v>
      </c>
      <c r="H12" s="47">
        <v>10</v>
      </c>
      <c r="I12" s="37">
        <f t="shared" si="0"/>
        <v>10</v>
      </c>
      <c r="J12" s="37"/>
    </row>
    <row r="13" ht="26.1" customHeight="1" spans="1:10">
      <c r="A13" s="37"/>
      <c r="B13" s="47" t="s">
        <v>143</v>
      </c>
      <c r="C13" s="47" t="s">
        <v>36</v>
      </c>
      <c r="D13" s="47" t="s">
        <v>37</v>
      </c>
      <c r="E13" s="47">
        <v>100</v>
      </c>
      <c r="F13" s="47">
        <v>100</v>
      </c>
      <c r="G13" s="47">
        <v>100</v>
      </c>
      <c r="H13" s="47">
        <v>10</v>
      </c>
      <c r="I13" s="37">
        <f t="shared" si="0"/>
        <v>10</v>
      </c>
      <c r="J13" s="37"/>
    </row>
    <row r="14" ht="26.1" customHeight="1" spans="1:10">
      <c r="A14" s="37"/>
      <c r="B14" s="47" t="s">
        <v>39</v>
      </c>
      <c r="C14" s="47" t="s">
        <v>36</v>
      </c>
      <c r="D14" s="47" t="s">
        <v>37</v>
      </c>
      <c r="E14" s="47">
        <v>100</v>
      </c>
      <c r="F14" s="47">
        <v>100</v>
      </c>
      <c r="G14" s="47">
        <v>100</v>
      </c>
      <c r="H14" s="47">
        <v>10</v>
      </c>
      <c r="I14" s="37">
        <f t="shared" si="0"/>
        <v>10</v>
      </c>
      <c r="J14" s="37"/>
    </row>
    <row r="15" ht="26.1" customHeight="1" spans="1:10">
      <c r="A15" s="37"/>
      <c r="B15" s="47" t="s">
        <v>62</v>
      </c>
      <c r="C15" s="47" t="s">
        <v>41</v>
      </c>
      <c r="D15" s="47" t="s">
        <v>42</v>
      </c>
      <c r="E15" s="58">
        <v>1.8956</v>
      </c>
      <c r="F15" s="58">
        <v>1.8956</v>
      </c>
      <c r="G15" s="47">
        <v>100</v>
      </c>
      <c r="H15" s="47">
        <v>10</v>
      </c>
      <c r="I15" s="37">
        <f t="shared" si="0"/>
        <v>10</v>
      </c>
      <c r="J15" s="37"/>
    </row>
    <row r="16" ht="26.1" customHeight="1" spans="1:10">
      <c r="A16" s="37"/>
      <c r="B16" s="47" t="s">
        <v>144</v>
      </c>
      <c r="C16" s="37" t="s">
        <v>36</v>
      </c>
      <c r="D16" s="37" t="s">
        <v>44</v>
      </c>
      <c r="E16" s="38">
        <v>90</v>
      </c>
      <c r="F16" s="38">
        <v>95</v>
      </c>
      <c r="G16" s="47">
        <v>100</v>
      </c>
      <c r="H16" s="47">
        <v>15</v>
      </c>
      <c r="I16" s="37">
        <f t="shared" si="0"/>
        <v>15</v>
      </c>
      <c r="J16" s="37"/>
    </row>
    <row r="17" ht="66" customHeight="1" spans="1:10">
      <c r="A17" s="37"/>
      <c r="B17" s="47" t="s">
        <v>145</v>
      </c>
      <c r="C17" s="37" t="s">
        <v>36</v>
      </c>
      <c r="D17" s="37" t="s">
        <v>44</v>
      </c>
      <c r="E17" s="37">
        <v>26</v>
      </c>
      <c r="F17" s="37">
        <v>25</v>
      </c>
      <c r="G17" s="37">
        <v>61.54</v>
      </c>
      <c r="H17" s="47">
        <v>15</v>
      </c>
      <c r="I17" s="48">
        <f t="shared" si="0"/>
        <v>9.231</v>
      </c>
      <c r="J17" s="36" t="s">
        <v>146</v>
      </c>
    </row>
    <row r="18" ht="26.1" customHeight="1" spans="1:10">
      <c r="A18" s="37"/>
      <c r="B18" s="47" t="s">
        <v>147</v>
      </c>
      <c r="C18" s="47" t="s">
        <v>36</v>
      </c>
      <c r="D18" s="47" t="s">
        <v>44</v>
      </c>
      <c r="E18" s="47">
        <v>90</v>
      </c>
      <c r="F18" s="47">
        <v>95</v>
      </c>
      <c r="G18" s="47">
        <v>100</v>
      </c>
      <c r="H18" s="47">
        <v>10</v>
      </c>
      <c r="I18" s="37">
        <f t="shared" si="0"/>
        <v>10</v>
      </c>
      <c r="J18" s="37"/>
    </row>
    <row r="19" ht="26.1" customHeight="1" spans="1:10">
      <c r="A19" s="39" t="s">
        <v>49</v>
      </c>
      <c r="B19" s="40"/>
      <c r="C19" s="40"/>
      <c r="D19" s="24"/>
      <c r="E19" s="40"/>
      <c r="F19" s="40"/>
      <c r="G19" s="40"/>
      <c r="H19" s="40"/>
      <c r="I19" s="40"/>
      <c r="J19" s="41"/>
    </row>
    <row r="20" spans="1:10">
      <c r="A20" s="50"/>
      <c r="B20" s="50"/>
      <c r="C20" s="50"/>
      <c r="D20" s="51"/>
      <c r="E20" s="50"/>
      <c r="F20" s="50"/>
      <c r="G20" s="50"/>
      <c r="H20" s="50"/>
      <c r="I20" s="50"/>
      <c r="J20" s="50"/>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9:J19"/>
    <mergeCell ref="A5:A6"/>
    <mergeCell ref="A7:A8"/>
    <mergeCell ref="A9:A18"/>
  </mergeCells>
  <pageMargins left="0.699305555555556" right="0.699305555555556" top="0.75" bottom="0.75" header="0.3" footer="0.3"/>
  <pageSetup paperSize="9" scale="7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J18"/>
  <sheetViews>
    <sheetView zoomScale="85" zoomScaleNormal="85" workbookViewId="0">
      <selection activeCell="G4" sqref="G4:J4"/>
    </sheetView>
  </sheetViews>
  <sheetFormatPr defaultColWidth="9" defaultRowHeight="13.5"/>
  <cols>
    <col min="1" max="1" width="12.6666666666667" customWidth="1"/>
    <col min="2" max="2" width="24.6666666666667" customWidth="1"/>
    <col min="3" max="3" width="12.6666666666667" customWidth="1"/>
    <col min="4" max="4" width="12.6666666666667" style="49" customWidth="1"/>
    <col min="5" max="5" width="12.6666666666667" customWidth="1"/>
    <col min="6" max="6" width="14.8916666666667" customWidth="1"/>
    <col min="7" max="9" width="12.6666666666667" customWidth="1"/>
    <col min="10" max="10" width="40.4416666666667" customWidth="1"/>
  </cols>
  <sheetData>
    <row r="1" ht="20.25" spans="1:10">
      <c r="A1" s="20" t="s">
        <v>0</v>
      </c>
      <c r="B1" s="20"/>
      <c r="C1" s="20"/>
      <c r="D1" s="21"/>
      <c r="E1" s="20"/>
      <c r="F1" s="20"/>
      <c r="G1" s="20"/>
      <c r="H1" s="20"/>
      <c r="I1" s="20"/>
      <c r="J1" s="20"/>
    </row>
    <row r="2" ht="20.25" customHeight="1" spans="1:10">
      <c r="A2" s="22" t="s">
        <v>1</v>
      </c>
      <c r="B2" s="22"/>
      <c r="C2" s="22"/>
      <c r="D2" s="22"/>
      <c r="E2" s="22"/>
      <c r="F2" s="22"/>
      <c r="G2" s="22"/>
      <c r="H2" s="22"/>
      <c r="I2" s="22"/>
      <c r="J2" s="22"/>
    </row>
    <row r="3" ht="26.1" customHeight="1" spans="1:10">
      <c r="A3" s="8" t="s">
        <v>2</v>
      </c>
      <c r="B3" s="23" t="s">
        <v>148</v>
      </c>
      <c r="C3" s="24"/>
      <c r="D3" s="24"/>
      <c r="E3" s="24"/>
      <c r="F3" s="25"/>
      <c r="G3" s="8" t="s">
        <v>4</v>
      </c>
      <c r="H3" s="53">
        <f>SUM(I10:I16)+J6</f>
        <v>94.828</v>
      </c>
      <c r="I3" s="8" t="s">
        <v>5</v>
      </c>
      <c r="J3" s="8" t="s">
        <v>6</v>
      </c>
    </row>
    <row r="4" ht="26.1" customHeight="1" spans="1:10">
      <c r="A4" s="8" t="s">
        <v>7</v>
      </c>
      <c r="B4" s="27" t="s">
        <v>8</v>
      </c>
      <c r="C4" s="28"/>
      <c r="D4" s="8" t="s">
        <v>9</v>
      </c>
      <c r="E4" s="29" t="s">
        <v>8</v>
      </c>
      <c r="F4" s="30"/>
      <c r="G4" s="8" t="s">
        <v>10</v>
      </c>
      <c r="H4" s="9" t="s">
        <v>11</v>
      </c>
      <c r="I4" s="8" t="s">
        <v>12</v>
      </c>
      <c r="J4" s="9">
        <v>13635446999</v>
      </c>
    </row>
    <row r="5" ht="26.1" customHeight="1" spans="1:10">
      <c r="A5" s="31" t="s">
        <v>13</v>
      </c>
      <c r="B5" s="27" t="s">
        <v>14</v>
      </c>
      <c r="C5" s="28"/>
      <c r="D5" s="27" t="s">
        <v>15</v>
      </c>
      <c r="E5" s="28"/>
      <c r="F5" s="27" t="s">
        <v>16</v>
      </c>
      <c r="G5" s="28"/>
      <c r="H5" s="27" t="s">
        <v>17</v>
      </c>
      <c r="I5" s="27" t="s">
        <v>18</v>
      </c>
      <c r="J5" s="8" t="s">
        <v>19</v>
      </c>
    </row>
    <row r="6" ht="26.1" customHeight="1" spans="1:10">
      <c r="A6" s="32"/>
      <c r="B6" s="27">
        <v>254537</v>
      </c>
      <c r="C6" s="28"/>
      <c r="D6" s="23"/>
      <c r="E6" s="25"/>
      <c r="F6" s="27">
        <v>254537</v>
      </c>
      <c r="G6" s="28"/>
      <c r="H6" s="8">
        <f>F6/B6*100</f>
        <v>100</v>
      </c>
      <c r="I6" s="8">
        <v>10</v>
      </c>
      <c r="J6" s="8">
        <f>H6*0.1</f>
        <v>10</v>
      </c>
    </row>
    <row r="7" ht="26.1" customHeight="1" spans="1:10">
      <c r="A7" s="8" t="s">
        <v>20</v>
      </c>
      <c r="B7" s="8" t="s">
        <v>21</v>
      </c>
      <c r="C7" s="8"/>
      <c r="D7" s="8"/>
      <c r="E7" s="8"/>
      <c r="F7" s="8" t="s">
        <v>22</v>
      </c>
      <c r="G7" s="8"/>
      <c r="H7" s="8"/>
      <c r="I7" s="8"/>
      <c r="J7" s="8"/>
    </row>
    <row r="8" ht="75" customHeight="1" spans="1:10">
      <c r="A8" s="8"/>
      <c r="B8" s="35" t="s">
        <v>149</v>
      </c>
      <c r="C8" s="35"/>
      <c r="D8" s="8"/>
      <c r="E8" s="35"/>
      <c r="F8" s="36" t="s">
        <v>150</v>
      </c>
      <c r="G8" s="36"/>
      <c r="H8" s="36"/>
      <c r="I8" s="36"/>
      <c r="J8" s="36"/>
    </row>
    <row r="9" ht="31.5" customHeight="1" spans="1:10">
      <c r="A9" s="37" t="s">
        <v>25</v>
      </c>
      <c r="B9" s="37" t="s">
        <v>26</v>
      </c>
      <c r="C9" s="37" t="s">
        <v>27</v>
      </c>
      <c r="D9" s="37" t="s">
        <v>28</v>
      </c>
      <c r="E9" s="37" t="s">
        <v>29</v>
      </c>
      <c r="F9" s="37" t="s">
        <v>30</v>
      </c>
      <c r="G9" s="37" t="s">
        <v>31</v>
      </c>
      <c r="H9" s="37" t="s">
        <v>32</v>
      </c>
      <c r="I9" s="37" t="s">
        <v>33</v>
      </c>
      <c r="J9" s="37" t="s">
        <v>34</v>
      </c>
    </row>
    <row r="10" ht="26.1" customHeight="1" spans="1:10">
      <c r="A10" s="37"/>
      <c r="B10" s="8" t="s">
        <v>151</v>
      </c>
      <c r="C10" s="54" t="s">
        <v>70</v>
      </c>
      <c r="D10" s="54" t="s">
        <v>44</v>
      </c>
      <c r="E10" s="54">
        <v>18</v>
      </c>
      <c r="F10" s="54">
        <v>18</v>
      </c>
      <c r="G10" s="37">
        <v>100</v>
      </c>
      <c r="H10" s="37">
        <v>10</v>
      </c>
      <c r="I10" s="37">
        <f>G10*H10*0.01</f>
        <v>10</v>
      </c>
      <c r="J10" s="55"/>
    </row>
    <row r="11" ht="26.1" customHeight="1" spans="1:10">
      <c r="A11" s="37"/>
      <c r="B11" s="8" t="s">
        <v>152</v>
      </c>
      <c r="C11" s="54" t="s">
        <v>36</v>
      </c>
      <c r="D11" s="54" t="s">
        <v>37</v>
      </c>
      <c r="E11" s="54">
        <v>100</v>
      </c>
      <c r="F11" s="54">
        <v>100</v>
      </c>
      <c r="G11" s="37">
        <v>100</v>
      </c>
      <c r="H11" s="37">
        <v>10</v>
      </c>
      <c r="I11" s="37">
        <f t="shared" ref="I11:I16" si="0">G11*H11*0.01</f>
        <v>10</v>
      </c>
      <c r="J11" s="37"/>
    </row>
    <row r="12" ht="26.1" customHeight="1" spans="1:10">
      <c r="A12" s="37"/>
      <c r="B12" s="8" t="s">
        <v>62</v>
      </c>
      <c r="C12" s="54" t="s">
        <v>41</v>
      </c>
      <c r="D12" s="54" t="s">
        <v>42</v>
      </c>
      <c r="E12" s="54">
        <v>25.4537</v>
      </c>
      <c r="F12" s="54">
        <v>25.4537</v>
      </c>
      <c r="G12" s="37">
        <v>100</v>
      </c>
      <c r="H12" s="37">
        <v>15</v>
      </c>
      <c r="I12" s="37">
        <f t="shared" si="0"/>
        <v>15</v>
      </c>
      <c r="J12" s="37"/>
    </row>
    <row r="13" ht="26.1" customHeight="1" spans="1:10">
      <c r="A13" s="37"/>
      <c r="B13" s="8" t="s">
        <v>39</v>
      </c>
      <c r="C13" s="54" t="s">
        <v>36</v>
      </c>
      <c r="D13" s="54" t="s">
        <v>37</v>
      </c>
      <c r="E13" s="54">
        <v>100</v>
      </c>
      <c r="F13" s="54">
        <v>100</v>
      </c>
      <c r="G13" s="37">
        <v>100</v>
      </c>
      <c r="H13" s="37">
        <v>15</v>
      </c>
      <c r="I13" s="37">
        <f t="shared" si="0"/>
        <v>15</v>
      </c>
      <c r="J13" s="37"/>
    </row>
    <row r="14" ht="26.1" customHeight="1" spans="1:10">
      <c r="A14" s="37"/>
      <c r="B14" s="8" t="s">
        <v>153</v>
      </c>
      <c r="C14" s="37" t="s">
        <v>36</v>
      </c>
      <c r="D14" s="37" t="s">
        <v>44</v>
      </c>
      <c r="E14" s="38">
        <v>20</v>
      </c>
      <c r="F14" s="38">
        <v>23</v>
      </c>
      <c r="G14" s="37">
        <v>100</v>
      </c>
      <c r="H14" s="37">
        <v>15</v>
      </c>
      <c r="I14" s="37">
        <f t="shared" si="0"/>
        <v>15</v>
      </c>
      <c r="J14" s="37"/>
    </row>
    <row r="15" ht="69" customHeight="1" spans="1:10">
      <c r="A15" s="37"/>
      <c r="B15" s="8" t="s">
        <v>154</v>
      </c>
      <c r="C15" s="37" t="s">
        <v>36</v>
      </c>
      <c r="D15" s="37" t="s">
        <v>44</v>
      </c>
      <c r="E15" s="38">
        <v>29</v>
      </c>
      <c r="F15" s="38">
        <v>28</v>
      </c>
      <c r="G15" s="37">
        <v>65.52</v>
      </c>
      <c r="H15" s="37">
        <v>15</v>
      </c>
      <c r="I15" s="56">
        <f t="shared" si="0"/>
        <v>9.828</v>
      </c>
      <c r="J15" s="36" t="s">
        <v>155</v>
      </c>
    </row>
    <row r="16" ht="26.1" customHeight="1" spans="1:10">
      <c r="A16" s="37"/>
      <c r="B16" s="8" t="s">
        <v>156</v>
      </c>
      <c r="C16" s="54" t="s">
        <v>36</v>
      </c>
      <c r="D16" s="54" t="s">
        <v>44</v>
      </c>
      <c r="E16" s="54">
        <v>90</v>
      </c>
      <c r="F16" s="54">
        <v>97</v>
      </c>
      <c r="G16" s="37">
        <v>100</v>
      </c>
      <c r="H16" s="37">
        <v>10</v>
      </c>
      <c r="I16" s="37">
        <f t="shared" si="0"/>
        <v>10</v>
      </c>
      <c r="J16" s="37"/>
    </row>
    <row r="17" ht="26.1" customHeight="1" spans="1:10">
      <c r="A17" s="39" t="s">
        <v>49</v>
      </c>
      <c r="B17" s="40"/>
      <c r="C17" s="40"/>
      <c r="D17" s="24"/>
      <c r="E17" s="40"/>
      <c r="F17" s="40"/>
      <c r="G17" s="40"/>
      <c r="H17" s="40"/>
      <c r="I17" s="40"/>
      <c r="J17" s="41"/>
    </row>
    <row r="18" spans="1:10">
      <c r="A18" s="50"/>
      <c r="B18" s="50"/>
      <c r="C18" s="50"/>
      <c r="D18" s="51"/>
      <c r="E18" s="50"/>
      <c r="F18" s="50"/>
      <c r="G18" s="50"/>
      <c r="H18" s="50"/>
      <c r="I18" s="50"/>
      <c r="J18" s="50"/>
    </row>
  </sheetData>
  <mergeCells count="19">
    <mergeCell ref="A1:J1"/>
    <mergeCell ref="A2:J2"/>
    <mergeCell ref="B3:F3"/>
    <mergeCell ref="B4:C4"/>
    <mergeCell ref="E4:F4"/>
    <mergeCell ref="B5:C5"/>
    <mergeCell ref="D5:E5"/>
    <mergeCell ref="F5:G5"/>
    <mergeCell ref="B6:C6"/>
    <mergeCell ref="D6:E6"/>
    <mergeCell ref="F6:G6"/>
    <mergeCell ref="B7:E7"/>
    <mergeCell ref="F7:J7"/>
    <mergeCell ref="B8:E8"/>
    <mergeCell ref="F8:J8"/>
    <mergeCell ref="A17:J17"/>
    <mergeCell ref="A5:A6"/>
    <mergeCell ref="A7:A8"/>
    <mergeCell ref="A9:A16"/>
  </mergeCells>
  <pageMargins left="0.699305555555556" right="0.699305555555556" top="0.75" bottom="0.75" header="0.3" footer="0.3"/>
  <pageSetup paperSize="9" scale="7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1康复中心运行和培训经费</vt:lpstr>
      <vt:lpstr>2残疾预防经费</vt:lpstr>
      <vt:lpstr>3精神残疾住院和服药经费</vt:lpstr>
      <vt:lpstr>4精准康复经费</vt:lpstr>
      <vt:lpstr>5残疾人意外伤害保险</vt:lpstr>
      <vt:lpstr>6残疾人培训和扶持经费</vt:lpstr>
      <vt:lpstr>7残疾学生入学及生活补助</vt:lpstr>
      <vt:lpstr>8阳光家园等经费</vt:lpstr>
      <vt:lpstr>9残疾人艺术汇演经费</vt:lpstr>
      <vt:lpstr>10残疾人无障碍设施改造</vt:lpstr>
      <vt:lpstr>11阳光家园托养经费等</vt:lpstr>
      <vt:lpstr>12精神残疾人服药和住院经费</vt:lpstr>
      <vt:lpstr>13第十届全国残疾人艺术汇演经费</vt:lpstr>
      <vt:lpstr>14市级残疾人游泳基地补助经费</vt:lpstr>
      <vt:lpstr>15残疾儿童康复训练经费</vt:lpstr>
      <vt:lpstr>16残疾人家庭障碍设施改造</vt:lpstr>
      <vt:lpstr>17残疾人艺术汇演经费等经费</vt:lpstr>
      <vt:lpstr>18残疾人托养经费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2022-10-12T08:17:36Z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2453D192B68E4590A04B1CD46BAC6A66</vt:lpwstr>
  </property>
</Properties>
</file>